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26\"/>
    </mc:Choice>
  </mc:AlternateContent>
  <xr:revisionPtr revIDLastSave="0" documentId="13_ncr:1_{4D6B07E2-8691-4616-8AAE-8C579194E742}" xr6:coauthVersionLast="47" xr6:coauthVersionMax="47" xr10:uidLastSave="{00000000-0000-0000-0000-000000000000}"/>
  <bookViews>
    <workbookView xWindow="-120" yWindow="-120" windowWidth="29040" windowHeight="15720" xr2:uid="{94BA6FBB-593E-41ED-B8F5-5BBFB2AF5F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" l="1"/>
  <c r="D89" i="1"/>
  <c r="D87" i="1"/>
  <c r="D76" i="1"/>
  <c r="D52" i="1"/>
  <c r="D50" i="1"/>
  <c r="D113" i="1" l="1"/>
  <c r="D121" i="1"/>
  <c r="D92" i="1"/>
  <c r="D6" i="1"/>
  <c r="D20" i="1"/>
  <c r="D37" i="1"/>
  <c r="D110" i="1"/>
  <c r="D10" i="1"/>
  <c r="D24" i="1"/>
  <c r="D14" i="1"/>
  <c r="D62" i="1"/>
  <c r="D61" i="1" s="1"/>
  <c r="D103" i="1"/>
  <c r="D29" i="1"/>
  <c r="D43" i="1"/>
  <c r="D72" i="1"/>
  <c r="D68" i="1" s="1"/>
  <c r="D79" i="1"/>
  <c r="D95" i="1"/>
  <c r="D54" i="1"/>
  <c r="D106" i="1"/>
  <c r="D84" i="1"/>
  <c r="D19" i="1" l="1"/>
  <c r="D5" i="1"/>
  <c r="D28" i="1" s="1"/>
  <c r="D36" i="1" s="1"/>
  <c r="D132" i="1" s="1"/>
  <c r="D94" i="1"/>
  <c r="D78" i="1"/>
  <c r="D42" i="1" l="1"/>
  <c r="D133" i="1" s="1"/>
</calcChain>
</file>

<file path=xl/sharedStrings.xml><?xml version="1.0" encoding="utf-8"?>
<sst xmlns="http://schemas.openxmlformats.org/spreadsheetml/2006/main" count="249" uniqueCount="244">
  <si>
    <t>Tunnus</t>
  </si>
  <si>
    <t>Kirje nimetus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</si>
  <si>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</si>
  <si>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</si>
  <si>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</si>
  <si>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</si>
  <si>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</si>
  <si>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</si>
  <si>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</si>
  <si>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</si>
  <si>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</si>
  <si>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</si>
  <si>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</si>
  <si>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</si>
  <si>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</si>
  <si>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</si>
  <si>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</si>
  <si>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</si>
  <si>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</si>
  <si>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</si>
  <si>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</si>
  <si>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</si>
  <si>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</si>
  <si>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</si>
  <si>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</si>
  <si>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</si>
  <si>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</si>
  <si>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</si>
  <si>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</si>
  <si>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</si>
  <si>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</si>
  <si>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</si>
  <si>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</si>
  <si>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</si>
  <si>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</si>
  <si>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</si>
  <si>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</si>
  <si>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</si>
  <si>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</si>
  <si>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</si>
  <si>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</si>
  <si>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</si>
  <si>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</si>
  <si>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</si>
  <si>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</si>
  <si>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</si>
  <si>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</si>
  <si>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</si>
  <si>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</si>
  <si>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</si>
  <si>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</si>
  <si>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655</t>
  </si>
  <si>
    <t>Finantstulud (+)</t>
  </si>
  <si>
    <t>650</t>
  </si>
  <si>
    <t>Finantskulud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</si>
  <si>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</si>
  <si>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</si>
  <si>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</si>
  <si>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</si>
  <si>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</si>
  <si>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</si>
  <si>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</si>
  <si>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</si>
  <si>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</si>
  <si>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</si>
  <si>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</si>
  <si>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</si>
  <si>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</si>
  <si>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</si>
  <si>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</si>
  <si>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</si>
  <si>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</si>
  <si>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</si>
  <si>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01330</t>
  </si>
  <si>
    <t>Muud üldised teenused</t>
  </si>
  <si>
    <t>01600</t>
  </si>
  <si>
    <t xml:space="preserve">Muud üldised valitsussektori teenused  </t>
  </si>
  <si>
    <t>01700</t>
  </si>
  <si>
    <t>Valitsussektori võla teenindamine</t>
  </si>
  <si>
    <t>02</t>
  </si>
  <si>
    <t>02200</t>
  </si>
  <si>
    <t>Tsiviilkaitse</t>
  </si>
  <si>
    <t>03</t>
  </si>
  <si>
    <t>Avalik kord ja julgeolek</t>
  </si>
  <si>
    <t>03600</t>
  </si>
  <si>
    <t>Muu avalik kord ja julgeolek kokku</t>
  </si>
  <si>
    <t>04</t>
  </si>
  <si>
    <t>Majandus</t>
  </si>
  <si>
    <t>04210</t>
  </si>
  <si>
    <t>Põllumajandus</t>
  </si>
  <si>
    <t>04510</t>
  </si>
  <si>
    <t>Maanteetransport (vallateede- ja tänavate korrashoid)</t>
  </si>
  <si>
    <t>04512</t>
  </si>
  <si>
    <t>Ühistranspordi korraldus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</si>
  <si>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</si>
  <si>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</si>
  <si>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</si>
  <si>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</si>
  <si>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</si>
  <si>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</si>
  <si>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</si>
  <si>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</si>
  <si>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</si>
  <si>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</si>
  <si>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05100_1</t>
  </si>
  <si>
    <t>Jäätmekäitlus</t>
  </si>
  <si>
    <t>05100_2</t>
  </si>
  <si>
    <t>Erra OJKP</t>
  </si>
  <si>
    <t>05101</t>
  </si>
  <si>
    <t>Avalike alade puhastus</t>
  </si>
  <si>
    <t>05200</t>
  </si>
  <si>
    <t>Heitveekäitlus</t>
  </si>
  <si>
    <t>05600</t>
  </si>
  <si>
    <t>Muu keskkonnakaitse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</si>
  <si>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</si>
  <si>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</si>
  <si>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</si>
  <si>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</si>
  <si>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</si>
  <si>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</si>
  <si>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</si>
  <si>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</si>
  <si>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</si>
  <si>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</si>
  <si>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06605_1</t>
  </si>
  <si>
    <t>06605_3</t>
  </si>
  <si>
    <t>Kiviõli saunad</t>
  </si>
  <si>
    <t>06605_6</t>
  </si>
  <si>
    <t>Lüganuse valla majanduskeskus</t>
  </si>
  <si>
    <t>07</t>
  </si>
  <si>
    <t>Tervishoid</t>
  </si>
  <si>
    <t>07600</t>
  </si>
  <si>
    <t>Muu tervishoid (Tervishoiu haldamine)</t>
  </si>
  <si>
    <t>08</t>
  </si>
  <si>
    <t>Vaba aeg, kultuur ja religioon</t>
  </si>
  <si>
    <t>08102</t>
  </si>
  <si>
    <t xml:space="preserve">Sporditegevus </t>
  </si>
  <si>
    <t>08102 1</t>
  </si>
  <si>
    <t>08102 2</t>
  </si>
  <si>
    <t>Maidla Spordihoone</t>
  </si>
  <si>
    <t>08102 3</t>
  </si>
  <si>
    <t>Maidla Jõusaal</t>
  </si>
  <si>
    <t>08103</t>
  </si>
  <si>
    <t>Puhkepargid ja -baasid</t>
  </si>
  <si>
    <t>08107</t>
  </si>
  <si>
    <t>Noorsootöö ja noortekeskused</t>
  </si>
  <si>
    <t>08107_6</t>
  </si>
  <si>
    <t>Lüganuse Valla Noortekeskus</t>
  </si>
  <si>
    <t>08109</t>
  </si>
  <si>
    <t>Vaba aja tegevused</t>
  </si>
  <si>
    <t>08201</t>
  </si>
  <si>
    <t>Raamatukogud</t>
  </si>
  <si>
    <t>08201_1</t>
  </si>
  <si>
    <t>Lüganuse Valla Raamatukogu</t>
  </si>
  <si>
    <t>08202</t>
  </si>
  <si>
    <t>Rahva- ja kultuurimajad</t>
  </si>
  <si>
    <t>08202_1</t>
  </si>
  <si>
    <t>Lüganuse Kultuurikeskus</t>
  </si>
  <si>
    <t>08300</t>
  </si>
  <si>
    <t>Ringhäälingu- ja kirjastamisteenused</t>
  </si>
  <si>
    <t>08600</t>
  </si>
  <si>
    <t>Muu vabaaeg, kultuur, religioon</t>
  </si>
  <si>
    <t>08600_3</t>
  </si>
  <si>
    <t xml:space="preserve">Muu vabaaeg, kultuur, religioon </t>
  </si>
  <si>
    <t>09</t>
  </si>
  <si>
    <t>Haridus</t>
  </si>
  <si>
    <t>09110</t>
  </si>
  <si>
    <t>Alusharidus (lasteaiad)</t>
  </si>
  <si>
    <t>09110_1</t>
  </si>
  <si>
    <t>Marjakese Lasteaed VE</t>
  </si>
  <si>
    <t>09110_2</t>
  </si>
  <si>
    <t>Marjakese Lasteaed RE</t>
  </si>
  <si>
    <t>09110_3</t>
  </si>
  <si>
    <t>Maidla Kooli lasteasutus VE</t>
  </si>
  <si>
    <t>09110_4</t>
  </si>
  <si>
    <t>Maidla Kooli lasteasutus RE</t>
  </si>
  <si>
    <t>09110_5</t>
  </si>
  <si>
    <t>Kiviõli linna lasteaed Kannike VE</t>
  </si>
  <si>
    <t>09110_6</t>
  </si>
  <si>
    <t>Kiviõli linna lasteaed Kannike RE</t>
  </si>
  <si>
    <t>09110_9</t>
  </si>
  <si>
    <t>Lasteaiateenuse ostmise kulud</t>
  </si>
  <si>
    <t>09212</t>
  </si>
  <si>
    <t>Põhikoolid/Põhihariduse otsekulud</t>
  </si>
  <si>
    <t>09212_1</t>
  </si>
  <si>
    <t>Maidla Kool VE</t>
  </si>
  <si>
    <t>09212_11</t>
  </si>
  <si>
    <t>Õpilaskoha teenuse ostmise kulud</t>
  </si>
  <si>
    <t>09510</t>
  </si>
  <si>
    <t xml:space="preserve">Noorte huviharidus ja huvitegevus </t>
  </si>
  <si>
    <t>09510_3</t>
  </si>
  <si>
    <t>Kiviõli Kunstide Kool VE</t>
  </si>
  <si>
    <t>09510_5</t>
  </si>
  <si>
    <t>Huvihariduse teenuse ostmise kulud</t>
  </si>
  <si>
    <t>09600</t>
  </si>
  <si>
    <t>Koolitransport</t>
  </si>
  <si>
    <t>09601</t>
  </si>
  <si>
    <t>Koolitoit</t>
  </si>
  <si>
    <t>09601_8</t>
  </si>
  <si>
    <t>Maidla Kool VE (toitlustamine)</t>
  </si>
  <si>
    <t>09609</t>
  </si>
  <si>
    <t>Muud hariduse abiteenused</t>
  </si>
  <si>
    <t>10</t>
  </si>
  <si>
    <t>Sotsiaalne kaitse</t>
  </si>
  <si>
    <t>10121</t>
  </si>
  <si>
    <t>Muu puuetega inimeste sotsiaalne kaitse</t>
  </si>
  <si>
    <t>10123</t>
  </si>
  <si>
    <t>Puudega inimese tugiisikuteenus</t>
  </si>
  <si>
    <t>10124</t>
  </si>
  <si>
    <t>Puudega täisealise isiku hooldus</t>
  </si>
  <si>
    <t>10126</t>
  </si>
  <si>
    <t>Puudega lapse lapsehoiuteenus</t>
  </si>
  <si>
    <t>10127</t>
  </si>
  <si>
    <t>Puudega inimese sotsiaaltransporditeenus</t>
  </si>
  <si>
    <t>10200</t>
  </si>
  <si>
    <t>Väljaspool kodu osutatav üldhooldusteenus</t>
  </si>
  <si>
    <t>10200_1</t>
  </si>
  <si>
    <t>10201</t>
  </si>
  <si>
    <t>Muu eakate sotsiaalne kaitse</t>
  </si>
  <si>
    <t>10201_0</t>
  </si>
  <si>
    <t>10201_1</t>
  </si>
  <si>
    <t>Lüganuse Valla Päevakeskused</t>
  </si>
  <si>
    <t>10400</t>
  </si>
  <si>
    <t>Asendus- ja järelhooldus</t>
  </si>
  <si>
    <t>10402</t>
  </si>
  <si>
    <t>Muu perekondade ja laste sotsiaalne kaitse</t>
  </si>
  <si>
    <t>10403</t>
  </si>
  <si>
    <t>Lapse tugiisikuteenus</t>
  </si>
  <si>
    <t>10404</t>
  </si>
  <si>
    <t>Turvakoduteenus</t>
  </si>
  <si>
    <t>10600</t>
  </si>
  <si>
    <t>Eluasemeteenused sotsiaalsetele riskirühmadele</t>
  </si>
  <si>
    <t>10702</t>
  </si>
  <si>
    <t>Muu sotsiaalsete riskirühmade kaitse</t>
  </si>
  <si>
    <t>10704</t>
  </si>
  <si>
    <t>Võlanõustamisteenus</t>
  </si>
  <si>
    <t>10900</t>
  </si>
  <si>
    <t>Muu sotsiaalne kaitse, sh. sotsiaalse kaitse haldus</t>
  </si>
  <si>
    <t>Tasakaalu kontroll</t>
  </si>
  <si>
    <t>Kontroll: majandusliku sisu ja tegevusalade võrdlus</t>
  </si>
  <si>
    <t>EELNÕU</t>
  </si>
  <si>
    <t>Lüganuse valla 2026.a eelarve</t>
  </si>
  <si>
    <t>Summa</t>
  </si>
  <si>
    <t>Riigikaitse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</si>
</sst>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8"/>
      <color rgb="FF000000"/>
      <name val="Arial"/>
      <family val="2"/>
    </font>
    <font>
      <i/>
      <sz val="8"/>
      <color rgb="FF000000"/>
      <name val="Arial"/>
      <family val="2"/>
      <charset val="186"/>
    </font>
    <font>
      <sz val="8"/>
      <color rgb="FF000000"/>
      <name val="Arial"/>
      <family val="2"/>
    </font>
    <font>
      <i/>
      <sz val="11"/>
      <color theme="1"/>
      <name val="Calibri"/>
      <family val="2"/>
      <charset val="186"/>
      <scheme val="minor"/>
    </font>
    <font>
      <i/>
      <sz val="8"/>
      <name val="Arial"/>
      <family val="2"/>
      <charset val="186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1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8B862-615D-4518-9731-84DA3BD1EC49}">
  <dimension ref="B1:D133"/>
  <sheetViews>
    <sheetView tabSelected="1" workbookViewId="0">
      <selection activeCell="G109" sqref="G109"/>
    </sheetView>
  </sheetViews>
  <sheetFormatPr defaultColWidth="9.140625" defaultRowHeight="15" x14ac:dyDescent="0.25"/>
  <cols>
    <col min="1" max="1" width="9.140625" style="5"/>
    <col min="2" max="2" width="10.140625" style="5" customWidth="1"/>
    <col min="3" max="3" width="39.5703125" style="5" customWidth="1"/>
    <col min="4" max="4" width="10.85546875" style="5" customWidth="1"/>
    <col min="5" max="16384" width="9.140625" style="5"/>
  </cols>
  <sheetData>
    <row r="1" spans="2:4" x14ac:dyDescent="0.25">
      <c r="D1" s="6" t="s">
        <v>240</v>
      </c>
    </row>
    <row r="2" spans="2:4" ht="15.75" x14ac:dyDescent="0.25">
      <c r="B2" s="7" t="s">
        <v>241</v>
      </c>
      <c r="C2" s="7"/>
      <c r="D2" s="7"/>
    </row>
    <row r="3" spans="2:4" ht="20.25" customHeight="1" x14ac:dyDescent="0.25">
      <c r="B3" s="8"/>
      <c r="C3" s="8"/>
      <c r="D3" s="8"/>
    </row>
    <row r="4" spans="2:4" ht="18.75" customHeight="1" thickBot="1" x14ac:dyDescent="0.3">
      <c r="B4" s="1" t="s">
        <v>0</v>
      </c>
      <c r="C4" s="2" t="s">
        <v>1</v>
      </c>
      <c r="D4" s="3" t="s">
        <v>242</v>
      </c>
    </row>
    <row r="5" spans="2:4" ht="13.5" customHeight="1" thickBot="1" x14ac:dyDescent="0.3">
      <c r="B5" s="9"/>
      <c r="C5" s="9" t="s">
        <v>2</v>
      </c>
      <c r="D5" s="10">
        <f t="shared" ref="D5" si="0">D6+D9+D10+D14</f>
        <v>13413915</v>
      </c>
    </row>
    <row r="6" spans="2:4" ht="13.5" customHeight="1" x14ac:dyDescent="0.25">
      <c r="B6" s="11" t="s">
        <v>3</v>
      </c>
      <c r="C6" s="11" t="s">
        <v>4</v>
      </c>
      <c r="D6" s="12">
        <f t="shared" ref="D6" si="1">SUM(D7:D8)</f>
        <v>9485375</v>
      </c>
    </row>
    <row r="7" spans="2:4" ht="13.5" customHeight="1" x14ac:dyDescent="0.25">
      <c r="B7" s="13" t="s">
        <v>5</v>
      </c>
      <c r="C7" s="13" t="s">
        <v>6</v>
      </c>
      <c r="D7" s="14">
        <v>9133730</v>
      </c>
    </row>
    <row r="8" spans="2:4" ht="13.5" customHeight="1" thickBot="1" x14ac:dyDescent="0.3">
      <c r="B8" s="13" t="s">
        <v>7</v>
      </c>
      <c r="C8" s="13" t="s">
        <v>8</v>
      </c>
      <c r="D8" s="15">
        <v>351645</v>
      </c>
    </row>
    <row r="9" spans="2:4" ht="13.5" customHeight="1" thickBot="1" x14ac:dyDescent="0.3">
      <c r="B9" s="9" t="s">
        <v>9</v>
      </c>
      <c r="C9" s="9" t="s">
        <v>10</v>
      </c>
      <c r="D9" s="16">
        <v>547790</v>
      </c>
    </row>
    <row r="10" spans="2:4" ht="13.5" customHeight="1" thickBot="1" x14ac:dyDescent="0.3">
      <c r="B10" s="9"/>
      <c r="C10" s="9" t="s">
        <v>11</v>
      </c>
      <c r="D10" s="10">
        <f t="shared" ref="D10" si="2">SUM(D11:D13)</f>
        <v>2280234</v>
      </c>
    </row>
    <row r="11" spans="2:4" ht="13.5" customHeight="1" x14ac:dyDescent="0.25">
      <c r="B11" s="13" t="s">
        <v>12</v>
      </c>
      <c r="C11" s="13" t="s">
        <v>13</v>
      </c>
      <c r="D11" s="17">
        <v>1857234</v>
      </c>
    </row>
    <row r="12" spans="2:4" ht="13.5" customHeight="1" x14ac:dyDescent="0.25">
      <c r="B12" s="13" t="s">
        <v>14</v>
      </c>
      <c r="C12" s="13" t="s">
        <v>15</v>
      </c>
      <c r="D12" s="17">
        <v>423000</v>
      </c>
    </row>
    <row r="13" spans="2:4" ht="13.5" customHeight="1" thickBot="1" x14ac:dyDescent="0.3">
      <c r="B13" s="13" t="s">
        <v>16</v>
      </c>
      <c r="C13" s="13" t="s">
        <v>17</v>
      </c>
      <c r="D13" s="17">
        <v>0</v>
      </c>
    </row>
    <row r="14" spans="2:4" ht="13.5" customHeight="1" thickBot="1" x14ac:dyDescent="0.3">
      <c r="B14" s="9"/>
      <c r="C14" s="9" t="s">
        <v>18</v>
      </c>
      <c r="D14" s="10">
        <f>SUM(D15:D18)</f>
        <v>1100516</v>
      </c>
    </row>
    <row r="15" spans="2:4" ht="13.5" customHeight="1" x14ac:dyDescent="0.25">
      <c r="B15" s="13" t="s">
        <v>19</v>
      </c>
      <c r="C15" s="13" t="s">
        <v>20</v>
      </c>
      <c r="D15" s="17">
        <v>700182</v>
      </c>
    </row>
    <row r="16" spans="2:4" ht="13.5" customHeight="1" x14ac:dyDescent="0.25">
      <c r="B16" s="13" t="s">
        <v>21</v>
      </c>
      <c r="C16" s="13" t="s">
        <v>22</v>
      </c>
      <c r="D16" s="17">
        <v>153590</v>
      </c>
    </row>
    <row r="17" spans="2:4" ht="13.5" customHeight="1" x14ac:dyDescent="0.25">
      <c r="B17" s="13" t="s">
        <v>23</v>
      </c>
      <c r="C17" s="13" t="s">
        <v>24</v>
      </c>
      <c r="D17" s="17">
        <v>241744</v>
      </c>
    </row>
    <row r="18" spans="2:4" ht="13.5" customHeight="1" thickBot="1" x14ac:dyDescent="0.3">
      <c r="B18" s="13" t="s">
        <v>25</v>
      </c>
      <c r="C18" s="13" t="s">
        <v>18</v>
      </c>
      <c r="D18" s="17">
        <v>5000</v>
      </c>
    </row>
    <row r="19" spans="2:4" ht="13.5" customHeight="1" thickBot="1" x14ac:dyDescent="0.3">
      <c r="B19" s="9"/>
      <c r="C19" s="9" t="s">
        <v>26</v>
      </c>
      <c r="D19" s="10">
        <f t="shared" ref="D19" si="3">D20+D24</f>
        <v>12365345</v>
      </c>
    </row>
    <row r="20" spans="2:4" ht="13.5" customHeight="1" thickBot="1" x14ac:dyDescent="0.3">
      <c r="B20" s="9"/>
      <c r="C20" s="9" t="s">
        <v>27</v>
      </c>
      <c r="D20" s="10">
        <f t="shared" ref="D20" si="4">SUM(D21:D23)</f>
        <v>2225767</v>
      </c>
    </row>
    <row r="21" spans="2:4" ht="13.5" customHeight="1" x14ac:dyDescent="0.25">
      <c r="B21" s="13" t="s">
        <v>28</v>
      </c>
      <c r="C21" s="13" t="s">
        <v>29</v>
      </c>
      <c r="D21" s="17">
        <v>1816120</v>
      </c>
    </row>
    <row r="22" spans="2:4" ht="13.5" customHeight="1" x14ac:dyDescent="0.25">
      <c r="B22" s="13" t="s">
        <v>30</v>
      </c>
      <c r="C22" s="13" t="s">
        <v>31</v>
      </c>
      <c r="D22" s="17">
        <v>369500</v>
      </c>
    </row>
    <row r="23" spans="2:4" ht="13.5" customHeight="1" thickBot="1" x14ac:dyDescent="0.3">
      <c r="B23" s="13" t="s">
        <v>32</v>
      </c>
      <c r="C23" s="13" t="s">
        <v>33</v>
      </c>
      <c r="D23" s="17">
        <v>40147</v>
      </c>
    </row>
    <row r="24" spans="2:4" ht="13.5" customHeight="1" thickBot="1" x14ac:dyDescent="0.3">
      <c r="B24" s="9"/>
      <c r="C24" s="9" t="s">
        <v>34</v>
      </c>
      <c r="D24" s="10">
        <f t="shared" ref="D24" si="5">SUM(D25:D27)</f>
        <v>10139578</v>
      </c>
    </row>
    <row r="25" spans="2:4" ht="13.5" customHeight="1" x14ac:dyDescent="0.25">
      <c r="B25" s="13" t="s">
        <v>35</v>
      </c>
      <c r="C25" s="13" t="s">
        <v>36</v>
      </c>
      <c r="D25" s="17">
        <v>6632559</v>
      </c>
    </row>
    <row r="26" spans="2:4" ht="13.5" customHeight="1" x14ac:dyDescent="0.25">
      <c r="B26" s="13" t="s">
        <v>37</v>
      </c>
      <c r="C26" s="13" t="s">
        <v>38</v>
      </c>
      <c r="D26" s="17">
        <v>3371019</v>
      </c>
    </row>
    <row r="27" spans="2:4" ht="13.5" customHeight="1" thickBot="1" x14ac:dyDescent="0.3">
      <c r="B27" s="13" t="s">
        <v>39</v>
      </c>
      <c r="C27" s="13" t="s">
        <v>40</v>
      </c>
      <c r="D27" s="17">
        <v>136000</v>
      </c>
    </row>
    <row r="28" spans="2:4" ht="13.5" customHeight="1" thickBot="1" x14ac:dyDescent="0.3">
      <c r="B28" s="9"/>
      <c r="C28" s="9" t="s">
        <v>41</v>
      </c>
      <c r="D28" s="10">
        <f>D5-D19</f>
        <v>1048570</v>
      </c>
    </row>
    <row r="29" spans="2:4" ht="13.5" customHeight="1" thickBot="1" x14ac:dyDescent="0.3">
      <c r="B29" s="9"/>
      <c r="C29" s="9" t="s">
        <v>42</v>
      </c>
      <c r="D29" s="10">
        <f>SUM(D30:D35)</f>
        <v>-2402176</v>
      </c>
    </row>
    <row r="30" spans="2:4" ht="13.5" customHeight="1" x14ac:dyDescent="0.25">
      <c r="B30" s="13" t="s">
        <v>43</v>
      </c>
      <c r="C30" s="13" t="s">
        <v>44</v>
      </c>
      <c r="D30" s="17">
        <v>60000</v>
      </c>
    </row>
    <row r="31" spans="2:4" ht="13.5" customHeight="1" x14ac:dyDescent="0.25">
      <c r="B31" s="13" t="s">
        <v>45</v>
      </c>
      <c r="C31" s="13" t="s">
        <v>46</v>
      </c>
      <c r="D31" s="17">
        <v>-1293976</v>
      </c>
    </row>
    <row r="32" spans="2:4" ht="13.5" customHeight="1" x14ac:dyDescent="0.25">
      <c r="B32" s="13" t="s">
        <v>47</v>
      </c>
      <c r="C32" s="13" t="s">
        <v>48</v>
      </c>
      <c r="D32" s="17">
        <v>0</v>
      </c>
    </row>
    <row r="33" spans="2:4" ht="13.5" customHeight="1" x14ac:dyDescent="0.25">
      <c r="B33" s="13" t="s">
        <v>49</v>
      </c>
      <c r="C33" s="13" t="s">
        <v>50</v>
      </c>
      <c r="D33" s="17">
        <v>-943000</v>
      </c>
    </row>
    <row r="34" spans="2:4" ht="13.5" customHeight="1" x14ac:dyDescent="0.25">
      <c r="B34" s="13" t="s">
        <v>51</v>
      </c>
      <c r="C34" s="13" t="s">
        <v>52</v>
      </c>
      <c r="D34" s="17">
        <v>1000</v>
      </c>
    </row>
    <row r="35" spans="2:4" ht="13.5" customHeight="1" thickBot="1" x14ac:dyDescent="0.3">
      <c r="B35" s="13" t="s">
        <v>53</v>
      </c>
      <c r="C35" s="13" t="s">
        <v>54</v>
      </c>
      <c r="D35" s="17">
        <v>-226200</v>
      </c>
    </row>
    <row r="36" spans="2:4" ht="13.5" customHeight="1" thickBot="1" x14ac:dyDescent="0.3">
      <c r="B36" s="9"/>
      <c r="C36" s="9" t="s">
        <v>55</v>
      </c>
      <c r="D36" s="10">
        <f>D28+D29</f>
        <v>-1353606</v>
      </c>
    </row>
    <row r="37" spans="2:4" ht="13.5" customHeight="1" thickBot="1" x14ac:dyDescent="0.3">
      <c r="B37" s="9"/>
      <c r="C37" s="9" t="s">
        <v>56</v>
      </c>
      <c r="D37" s="10">
        <f t="shared" ref="D37" si="6">SUM(D38:D39)</f>
        <v>676430</v>
      </c>
    </row>
    <row r="38" spans="2:4" ht="13.5" customHeight="1" x14ac:dyDescent="0.25">
      <c r="B38" s="13" t="s">
        <v>57</v>
      </c>
      <c r="C38" s="13" t="s">
        <v>58</v>
      </c>
      <c r="D38" s="17">
        <v>1493000</v>
      </c>
    </row>
    <row r="39" spans="2:4" ht="13.5" customHeight="1" thickBot="1" x14ac:dyDescent="0.3">
      <c r="B39" s="13" t="s">
        <v>59</v>
      </c>
      <c r="C39" s="13" t="s">
        <v>60</v>
      </c>
      <c r="D39" s="17">
        <v>-816570</v>
      </c>
    </row>
    <row r="40" spans="2:4" ht="13.5" customHeight="1" thickBot="1" x14ac:dyDescent="0.3">
      <c r="B40" s="9" t="s">
        <v>61</v>
      </c>
      <c r="C40" s="9" t="s">
        <v>62</v>
      </c>
      <c r="D40" s="10">
        <v>-677176</v>
      </c>
    </row>
    <row r="41" spans="2:4" ht="13.5" customHeight="1" thickBot="1" x14ac:dyDescent="0.3">
      <c r="B41" s="9"/>
      <c r="C41" s="9" t="s">
        <v>63</v>
      </c>
      <c r="D41" s="10">
        <v>0</v>
      </c>
    </row>
    <row r="42" spans="2:4" ht="13.5" customHeight="1" thickBot="1" x14ac:dyDescent="0.3">
      <c r="B42" s="18"/>
      <c r="C42" s="18" t="s">
        <v>64</v>
      </c>
      <c r="D42" s="4">
        <f>D43+D50+D52+D54+D61+D68+D78+D76+D94+D113</f>
        <v>14828521</v>
      </c>
    </row>
    <row r="43" spans="2:4" ht="13.5" customHeight="1" thickBot="1" x14ac:dyDescent="0.3">
      <c r="B43" s="9" t="s">
        <v>65</v>
      </c>
      <c r="C43" s="9" t="s">
        <v>66</v>
      </c>
      <c r="D43" s="10">
        <f t="shared" ref="D43" si="7">SUM(D44:D49)</f>
        <v>1431738</v>
      </c>
    </row>
    <row r="44" spans="2:4" ht="13.5" customHeight="1" x14ac:dyDescent="0.25">
      <c r="B44" s="13" t="s">
        <v>67</v>
      </c>
      <c r="C44" s="13" t="s">
        <v>68</v>
      </c>
      <c r="D44" s="17">
        <v>101268</v>
      </c>
    </row>
    <row r="45" spans="2:4" ht="13.5" customHeight="1" x14ac:dyDescent="0.25">
      <c r="B45" s="13" t="s">
        <v>69</v>
      </c>
      <c r="C45" s="13" t="s">
        <v>70</v>
      </c>
      <c r="D45" s="17">
        <v>965223</v>
      </c>
    </row>
    <row r="46" spans="2:4" ht="13.5" customHeight="1" x14ac:dyDescent="0.25">
      <c r="B46" s="13" t="s">
        <v>71</v>
      </c>
      <c r="C46" s="13" t="s">
        <v>72</v>
      </c>
      <c r="D46" s="17">
        <v>50000</v>
      </c>
    </row>
    <row r="47" spans="2:4" ht="13.5" customHeight="1" x14ac:dyDescent="0.25">
      <c r="B47" s="13" t="s">
        <v>73</v>
      </c>
      <c r="C47" s="13" t="s">
        <v>74</v>
      </c>
      <c r="D47" s="17">
        <v>30000</v>
      </c>
    </row>
    <row r="48" spans="2:4" ht="13.5" customHeight="1" x14ac:dyDescent="0.25">
      <c r="B48" s="13" t="s">
        <v>75</v>
      </c>
      <c r="C48" s="13" t="s">
        <v>76</v>
      </c>
      <c r="D48" s="17">
        <v>59047</v>
      </c>
    </row>
    <row r="49" spans="2:4" ht="13.5" customHeight="1" thickBot="1" x14ac:dyDescent="0.3">
      <c r="B49" s="13" t="s">
        <v>77</v>
      </c>
      <c r="C49" s="13" t="s">
        <v>78</v>
      </c>
      <c r="D49" s="17">
        <v>226200</v>
      </c>
    </row>
    <row r="50" spans="2:4" ht="13.5" customHeight="1" thickBot="1" x14ac:dyDescent="0.3">
      <c r="B50" s="9" t="s">
        <v>79</v>
      </c>
      <c r="C50" s="9" t="s">
        <v>243</v>
      </c>
      <c r="D50" s="10">
        <f t="shared" ref="D50:D52" si="8">SUM(D51:D51)</f>
        <v>14000</v>
      </c>
    </row>
    <row r="51" spans="2:4" ht="13.5" customHeight="1" thickBot="1" x14ac:dyDescent="0.3">
      <c r="B51" s="13" t="s">
        <v>80</v>
      </c>
      <c r="C51" s="13" t="s">
        <v>81</v>
      </c>
      <c r="D51" s="17">
        <v>14000</v>
      </c>
    </row>
    <row r="52" spans="2:4" ht="13.5" customHeight="1" thickBot="1" x14ac:dyDescent="0.3">
      <c r="B52" s="9" t="s">
        <v>82</v>
      </c>
      <c r="C52" s="9" t="s">
        <v>83</v>
      </c>
      <c r="D52" s="10">
        <f t="shared" si="8"/>
        <v>35600</v>
      </c>
    </row>
    <row r="53" spans="2:4" ht="13.5" customHeight="1" thickBot="1" x14ac:dyDescent="0.3">
      <c r="B53" s="13" t="s">
        <v>84</v>
      </c>
      <c r="C53" s="13" t="s">
        <v>85</v>
      </c>
      <c r="D53" s="17">
        <v>35600</v>
      </c>
    </row>
    <row r="54" spans="2:4" ht="13.5" customHeight="1" thickBot="1" x14ac:dyDescent="0.3">
      <c r="B54" s="9" t="s">
        <v>86</v>
      </c>
      <c r="C54" s="9" t="s">
        <v>87</v>
      </c>
      <c r="D54" s="10">
        <f>SUM(D55:D60)</f>
        <v>1424946</v>
      </c>
    </row>
    <row r="55" spans="2:4" ht="13.5" customHeight="1" x14ac:dyDescent="0.25">
      <c r="B55" s="13" t="s">
        <v>88</v>
      </c>
      <c r="C55" s="13" t="s">
        <v>89</v>
      </c>
      <c r="D55" s="17">
        <v>3000</v>
      </c>
    </row>
    <row r="56" spans="2:4" ht="13.5" customHeight="1" x14ac:dyDescent="0.25">
      <c r="B56" s="13" t="s">
        <v>90</v>
      </c>
      <c r="C56" s="13" t="s">
        <v>91</v>
      </c>
      <c r="D56" s="17">
        <v>515000</v>
      </c>
    </row>
    <row r="57" spans="2:4" ht="13.5" customHeight="1" x14ac:dyDescent="0.25">
      <c r="B57" s="13" t="s">
        <v>92</v>
      </c>
      <c r="C57" s="13" t="s">
        <v>93</v>
      </c>
      <c r="D57" s="17">
        <v>60000</v>
      </c>
    </row>
    <row r="58" spans="2:4" ht="13.5" customHeight="1" x14ac:dyDescent="0.25">
      <c r="B58" s="13" t="s">
        <v>94</v>
      </c>
      <c r="C58" s="13" t="s">
        <v>95</v>
      </c>
      <c r="D58" s="17">
        <v>313500</v>
      </c>
    </row>
    <row r="59" spans="2:4" ht="13.5" customHeight="1" x14ac:dyDescent="0.25">
      <c r="B59" s="13" t="s">
        <v>96</v>
      </c>
      <c r="C59" s="13" t="s">
        <v>97</v>
      </c>
      <c r="D59" s="17">
        <v>65000</v>
      </c>
    </row>
    <row r="60" spans="2:4" ht="13.5" customHeight="1" thickBot="1" x14ac:dyDescent="0.3">
      <c r="B60" s="13" t="s">
        <v>98</v>
      </c>
      <c r="C60" s="13" t="s">
        <v>99</v>
      </c>
      <c r="D60" s="17">
        <v>468446</v>
      </c>
    </row>
    <row r="61" spans="2:4" ht="13.5" customHeight="1" thickBot="1" x14ac:dyDescent="0.3">
      <c r="B61" s="9" t="s">
        <v>100</v>
      </c>
      <c r="C61" s="9" t="s">
        <v>101</v>
      </c>
      <c r="D61" s="10">
        <f>SUM(D62,D65,D66,D67)</f>
        <v>977000</v>
      </c>
    </row>
    <row r="62" spans="2:4" ht="13.5" customHeight="1" x14ac:dyDescent="0.25">
      <c r="B62" s="13" t="s">
        <v>102</v>
      </c>
      <c r="C62" s="13" t="s">
        <v>103</v>
      </c>
      <c r="D62" s="17">
        <f t="shared" ref="D62" si="9">SUM(D63:D64)</f>
        <v>35000</v>
      </c>
    </row>
    <row r="63" spans="2:4" ht="13.5" customHeight="1" x14ac:dyDescent="0.25">
      <c r="B63" s="19" t="s">
        <v>104</v>
      </c>
      <c r="C63" s="19" t="s">
        <v>105</v>
      </c>
      <c r="D63" s="20">
        <v>15000</v>
      </c>
    </row>
    <row r="64" spans="2:4" ht="13.5" customHeight="1" x14ac:dyDescent="0.25">
      <c r="B64" s="19" t="s">
        <v>106</v>
      </c>
      <c r="C64" s="19" t="s">
        <v>107</v>
      </c>
      <c r="D64" s="20">
        <v>20000</v>
      </c>
    </row>
    <row r="65" spans="2:4" ht="13.5" customHeight="1" x14ac:dyDescent="0.25">
      <c r="B65" s="13" t="s">
        <v>108</v>
      </c>
      <c r="C65" s="13" t="s">
        <v>109</v>
      </c>
      <c r="D65" s="21">
        <v>330000</v>
      </c>
    </row>
    <row r="66" spans="2:4" ht="13.5" customHeight="1" x14ac:dyDescent="0.25">
      <c r="B66" s="13" t="s">
        <v>110</v>
      </c>
      <c r="C66" s="13" t="s">
        <v>111</v>
      </c>
      <c r="D66" s="21">
        <v>533000</v>
      </c>
    </row>
    <row r="67" spans="2:4" ht="13.5" customHeight="1" thickBot="1" x14ac:dyDescent="0.3">
      <c r="B67" s="13" t="s">
        <v>112</v>
      </c>
      <c r="C67" s="13" t="s">
        <v>113</v>
      </c>
      <c r="D67" s="21">
        <v>79000</v>
      </c>
    </row>
    <row r="68" spans="2:4" ht="13.5" customHeight="1" thickBot="1" x14ac:dyDescent="0.3">
      <c r="B68" s="9" t="s">
        <v>114</v>
      </c>
      <c r="C68" s="9" t="s">
        <v>115</v>
      </c>
      <c r="D68" s="10">
        <f t="shared" ref="D68" si="10">SUM(D69:D72)</f>
        <v>1965336</v>
      </c>
    </row>
    <row r="69" spans="2:4" ht="13.5" customHeight="1" x14ac:dyDescent="0.25">
      <c r="B69" s="13" t="s">
        <v>116</v>
      </c>
      <c r="C69" s="13" t="s">
        <v>117</v>
      </c>
      <c r="D69" s="17">
        <v>467250</v>
      </c>
    </row>
    <row r="70" spans="2:4" ht="13.5" customHeight="1" x14ac:dyDescent="0.25">
      <c r="B70" s="13" t="s">
        <v>118</v>
      </c>
      <c r="C70" s="13" t="s">
        <v>119</v>
      </c>
      <c r="D70" s="17">
        <v>180000</v>
      </c>
    </row>
    <row r="71" spans="2:4" ht="13.5" customHeight="1" x14ac:dyDescent="0.25">
      <c r="B71" s="13" t="s">
        <v>120</v>
      </c>
      <c r="C71" s="13" t="s">
        <v>121</v>
      </c>
      <c r="D71" s="17">
        <v>207000</v>
      </c>
    </row>
    <row r="72" spans="2:4" ht="13.5" customHeight="1" x14ac:dyDescent="0.25">
      <c r="B72" s="13" t="s">
        <v>122</v>
      </c>
      <c r="C72" s="13" t="s">
        <v>123</v>
      </c>
      <c r="D72" s="17">
        <f>SUM(D73:D75)</f>
        <v>1111086</v>
      </c>
    </row>
    <row r="73" spans="2:4" ht="13.5" customHeight="1" x14ac:dyDescent="0.25">
      <c r="B73" s="19" t="s">
        <v>124</v>
      </c>
      <c r="C73" s="19" t="s">
        <v>123</v>
      </c>
      <c r="D73" s="20">
        <v>19100</v>
      </c>
    </row>
    <row r="74" spans="2:4" ht="13.5" customHeight="1" x14ac:dyDescent="0.25">
      <c r="B74" s="19" t="s">
        <v>125</v>
      </c>
      <c r="C74" s="19" t="s">
        <v>126</v>
      </c>
      <c r="D74" s="20">
        <v>30000</v>
      </c>
    </row>
    <row r="75" spans="2:4" ht="13.5" customHeight="1" thickBot="1" x14ac:dyDescent="0.3">
      <c r="B75" s="19" t="s">
        <v>127</v>
      </c>
      <c r="C75" s="19" t="s">
        <v>128</v>
      </c>
      <c r="D75" s="20">
        <v>1061986</v>
      </c>
    </row>
    <row r="76" spans="2:4" ht="13.5" customHeight="1" thickBot="1" x14ac:dyDescent="0.3">
      <c r="B76" s="9" t="s">
        <v>129</v>
      </c>
      <c r="C76" s="9" t="s">
        <v>130</v>
      </c>
      <c r="D76" s="10">
        <f>SUM(D77)</f>
        <v>85900</v>
      </c>
    </row>
    <row r="77" spans="2:4" ht="13.5" customHeight="1" thickBot="1" x14ac:dyDescent="0.3">
      <c r="B77" s="22" t="s">
        <v>131</v>
      </c>
      <c r="C77" s="22" t="s">
        <v>132</v>
      </c>
      <c r="D77" s="21">
        <v>85900</v>
      </c>
    </row>
    <row r="78" spans="2:4" ht="13.5" customHeight="1" thickBot="1" x14ac:dyDescent="0.3">
      <c r="B78" s="9" t="s">
        <v>133</v>
      </c>
      <c r="C78" s="9" t="s">
        <v>134</v>
      </c>
      <c r="D78" s="10">
        <f>SUM(D79,D83,D84,D86,D87,D89,D91,D92)</f>
        <v>1781528</v>
      </c>
    </row>
    <row r="79" spans="2:4" ht="13.5" customHeight="1" x14ac:dyDescent="0.25">
      <c r="B79" s="13" t="s">
        <v>135</v>
      </c>
      <c r="C79" s="13" t="s">
        <v>136</v>
      </c>
      <c r="D79" s="17">
        <f t="shared" ref="D79" si="11">SUM(D80:D82)</f>
        <v>253756</v>
      </c>
    </row>
    <row r="80" spans="2:4" s="23" customFormat="1" ht="13.5" customHeight="1" x14ac:dyDescent="0.25">
      <c r="B80" s="19" t="s">
        <v>137</v>
      </c>
      <c r="C80" s="19" t="s">
        <v>136</v>
      </c>
      <c r="D80" s="20">
        <v>157000</v>
      </c>
    </row>
    <row r="81" spans="2:4" s="23" customFormat="1" ht="13.5" customHeight="1" x14ac:dyDescent="0.25">
      <c r="B81" s="19" t="s">
        <v>138</v>
      </c>
      <c r="C81" s="19" t="s">
        <v>139</v>
      </c>
      <c r="D81" s="20">
        <v>54700</v>
      </c>
    </row>
    <row r="82" spans="2:4" s="23" customFormat="1" ht="13.5" customHeight="1" x14ac:dyDescent="0.25">
      <c r="B82" s="19" t="s">
        <v>140</v>
      </c>
      <c r="C82" s="19" t="s">
        <v>141</v>
      </c>
      <c r="D82" s="20">
        <v>42056</v>
      </c>
    </row>
    <row r="83" spans="2:4" ht="13.5" customHeight="1" x14ac:dyDescent="0.25">
      <c r="B83" s="13" t="s">
        <v>142</v>
      </c>
      <c r="C83" s="13" t="s">
        <v>143</v>
      </c>
      <c r="D83" s="17">
        <v>340000</v>
      </c>
    </row>
    <row r="84" spans="2:4" s="24" customFormat="1" ht="13.5" customHeight="1" x14ac:dyDescent="0.25">
      <c r="B84" s="13" t="s">
        <v>144</v>
      </c>
      <c r="C84" s="13" t="s">
        <v>145</v>
      </c>
      <c r="D84" s="17">
        <f>SUM(D85:D85)</f>
        <v>284559</v>
      </c>
    </row>
    <row r="85" spans="2:4" s="24" customFormat="1" ht="13.5" customHeight="1" x14ac:dyDescent="0.25">
      <c r="B85" s="19" t="s">
        <v>146</v>
      </c>
      <c r="C85" s="19" t="s">
        <v>147</v>
      </c>
      <c r="D85" s="20">
        <v>284559</v>
      </c>
    </row>
    <row r="86" spans="2:4" ht="13.5" customHeight="1" x14ac:dyDescent="0.25">
      <c r="B86" s="13" t="s">
        <v>148</v>
      </c>
      <c r="C86" s="13" t="s">
        <v>149</v>
      </c>
      <c r="D86" s="21">
        <v>35000</v>
      </c>
    </row>
    <row r="87" spans="2:4" s="24" customFormat="1" ht="13.5" customHeight="1" x14ac:dyDescent="0.25">
      <c r="B87" s="13" t="s">
        <v>150</v>
      </c>
      <c r="C87" s="13" t="s">
        <v>151</v>
      </c>
      <c r="D87" s="17">
        <f>SUM(D88:D88)</f>
        <v>249188</v>
      </c>
    </row>
    <row r="88" spans="2:4" ht="13.5" customHeight="1" x14ac:dyDescent="0.25">
      <c r="B88" s="19" t="s">
        <v>152</v>
      </c>
      <c r="C88" s="19" t="s">
        <v>153</v>
      </c>
      <c r="D88" s="20">
        <v>249188</v>
      </c>
    </row>
    <row r="89" spans="2:4" s="24" customFormat="1" ht="13.5" customHeight="1" x14ac:dyDescent="0.25">
      <c r="B89" s="13" t="s">
        <v>154</v>
      </c>
      <c r="C89" s="13" t="s">
        <v>155</v>
      </c>
      <c r="D89" s="17">
        <f>SUM(D90:D90)</f>
        <v>555025</v>
      </c>
    </row>
    <row r="90" spans="2:4" ht="13.5" customHeight="1" x14ac:dyDescent="0.25">
      <c r="B90" s="19" t="s">
        <v>156</v>
      </c>
      <c r="C90" s="19" t="s">
        <v>157</v>
      </c>
      <c r="D90" s="20">
        <v>555025</v>
      </c>
    </row>
    <row r="91" spans="2:4" ht="13.5" customHeight="1" x14ac:dyDescent="0.25">
      <c r="B91" s="13" t="s">
        <v>158</v>
      </c>
      <c r="C91" s="13" t="s">
        <v>159</v>
      </c>
      <c r="D91" s="21">
        <v>14000</v>
      </c>
    </row>
    <row r="92" spans="2:4" s="24" customFormat="1" ht="13.5" customHeight="1" x14ac:dyDescent="0.25">
      <c r="B92" s="13" t="s">
        <v>160</v>
      </c>
      <c r="C92" s="13" t="s">
        <v>161</v>
      </c>
      <c r="D92" s="17">
        <f>SUM(D93:D93)</f>
        <v>50000</v>
      </c>
    </row>
    <row r="93" spans="2:4" ht="13.5" customHeight="1" thickBot="1" x14ac:dyDescent="0.3">
      <c r="B93" s="19" t="s">
        <v>162</v>
      </c>
      <c r="C93" s="19" t="s">
        <v>163</v>
      </c>
      <c r="D93" s="20">
        <v>50000</v>
      </c>
    </row>
    <row r="94" spans="2:4" ht="13.5" customHeight="1" thickBot="1" x14ac:dyDescent="0.3">
      <c r="B94" s="9" t="s">
        <v>164</v>
      </c>
      <c r="C94" s="9" t="s">
        <v>165</v>
      </c>
      <c r="D94" s="10">
        <f>SUM(D95,D103,D106,D109,D110,D112)</f>
        <v>4236979</v>
      </c>
    </row>
    <row r="95" spans="2:4" s="24" customFormat="1" ht="13.5" customHeight="1" x14ac:dyDescent="0.25">
      <c r="B95" s="13" t="s">
        <v>166</v>
      </c>
      <c r="C95" s="13" t="s">
        <v>167</v>
      </c>
      <c r="D95" s="17">
        <f>SUM(D96:D102)</f>
        <v>2672292</v>
      </c>
    </row>
    <row r="96" spans="2:4" s="24" customFormat="1" ht="13.5" customHeight="1" x14ac:dyDescent="0.25">
      <c r="B96" s="19" t="s">
        <v>168</v>
      </c>
      <c r="C96" s="19" t="s">
        <v>169</v>
      </c>
      <c r="D96" s="20">
        <v>623885</v>
      </c>
    </row>
    <row r="97" spans="2:4" s="24" customFormat="1" ht="13.5" customHeight="1" x14ac:dyDescent="0.25">
      <c r="B97" s="19" t="s">
        <v>170</v>
      </c>
      <c r="C97" s="19" t="s">
        <v>171</v>
      </c>
      <c r="D97" s="20">
        <v>32321</v>
      </c>
    </row>
    <row r="98" spans="2:4" s="24" customFormat="1" ht="13.5" customHeight="1" x14ac:dyDescent="0.25">
      <c r="B98" s="19" t="s">
        <v>172</v>
      </c>
      <c r="C98" s="19" t="s">
        <v>173</v>
      </c>
      <c r="D98" s="20">
        <v>437340</v>
      </c>
    </row>
    <row r="99" spans="2:4" s="24" customFormat="1" ht="13.5" customHeight="1" x14ac:dyDescent="0.25">
      <c r="B99" s="19" t="s">
        <v>174</v>
      </c>
      <c r="C99" s="19" t="s">
        <v>175</v>
      </c>
      <c r="D99" s="20">
        <v>23635</v>
      </c>
    </row>
    <row r="100" spans="2:4" s="24" customFormat="1" ht="13.5" customHeight="1" x14ac:dyDescent="0.25">
      <c r="B100" s="19" t="s">
        <v>176</v>
      </c>
      <c r="C100" s="19" t="s">
        <v>177</v>
      </c>
      <c r="D100" s="20">
        <v>1378279</v>
      </c>
    </row>
    <row r="101" spans="2:4" s="24" customFormat="1" ht="13.5" customHeight="1" x14ac:dyDescent="0.25">
      <c r="B101" s="19" t="s">
        <v>178</v>
      </c>
      <c r="C101" s="19" t="s">
        <v>179</v>
      </c>
      <c r="D101" s="20">
        <v>61832</v>
      </c>
    </row>
    <row r="102" spans="2:4" ht="13.5" customHeight="1" x14ac:dyDescent="0.25">
      <c r="B102" s="19" t="s">
        <v>180</v>
      </c>
      <c r="C102" s="19" t="s">
        <v>181</v>
      </c>
      <c r="D102" s="20">
        <v>115000</v>
      </c>
    </row>
    <row r="103" spans="2:4" s="24" customFormat="1" ht="13.5" customHeight="1" x14ac:dyDescent="0.25">
      <c r="B103" s="13" t="s">
        <v>182</v>
      </c>
      <c r="C103" s="13" t="s">
        <v>183</v>
      </c>
      <c r="D103" s="17">
        <f>SUM(D104:D105)</f>
        <v>633570</v>
      </c>
    </row>
    <row r="104" spans="2:4" s="24" customFormat="1" ht="13.5" customHeight="1" x14ac:dyDescent="0.25">
      <c r="B104" s="19" t="s">
        <v>184</v>
      </c>
      <c r="C104" s="19" t="s">
        <v>185</v>
      </c>
      <c r="D104" s="20">
        <v>563570</v>
      </c>
    </row>
    <row r="105" spans="2:4" ht="13.5" customHeight="1" x14ac:dyDescent="0.25">
      <c r="B105" s="19" t="s">
        <v>186</v>
      </c>
      <c r="C105" s="19" t="s">
        <v>187</v>
      </c>
      <c r="D105" s="20">
        <v>70000</v>
      </c>
    </row>
    <row r="106" spans="2:4" s="24" customFormat="1" ht="13.5" customHeight="1" x14ac:dyDescent="0.25">
      <c r="B106" s="13" t="s">
        <v>188</v>
      </c>
      <c r="C106" s="13" t="s">
        <v>189</v>
      </c>
      <c r="D106" s="17">
        <f>SUM(D107:D108)</f>
        <v>900358</v>
      </c>
    </row>
    <row r="107" spans="2:4" s="24" customFormat="1" ht="13.5" customHeight="1" x14ac:dyDescent="0.25">
      <c r="B107" s="19" t="s">
        <v>190</v>
      </c>
      <c r="C107" s="19" t="s">
        <v>191</v>
      </c>
      <c r="D107" s="20">
        <v>882358</v>
      </c>
    </row>
    <row r="108" spans="2:4" ht="13.5" customHeight="1" x14ac:dyDescent="0.25">
      <c r="B108" s="19" t="s">
        <v>192</v>
      </c>
      <c r="C108" s="19" t="s">
        <v>193</v>
      </c>
      <c r="D108" s="20">
        <v>18000</v>
      </c>
    </row>
    <row r="109" spans="2:4" ht="13.5" customHeight="1" x14ac:dyDescent="0.25">
      <c r="B109" s="13" t="s">
        <v>194</v>
      </c>
      <c r="C109" s="13" t="s">
        <v>195</v>
      </c>
      <c r="D109" s="21">
        <v>8000</v>
      </c>
    </row>
    <row r="110" spans="2:4" s="24" customFormat="1" ht="13.5" customHeight="1" x14ac:dyDescent="0.25">
      <c r="B110" s="13" t="s">
        <v>196</v>
      </c>
      <c r="C110" s="13" t="s">
        <v>197</v>
      </c>
      <c r="D110" s="17">
        <f>SUM(D111:D111)</f>
        <v>12765</v>
      </c>
    </row>
    <row r="111" spans="2:4" ht="13.5" customHeight="1" x14ac:dyDescent="0.25">
      <c r="B111" s="19" t="s">
        <v>198</v>
      </c>
      <c r="C111" s="19" t="s">
        <v>199</v>
      </c>
      <c r="D111" s="20">
        <v>12765</v>
      </c>
    </row>
    <row r="112" spans="2:4" ht="13.5" customHeight="1" thickBot="1" x14ac:dyDescent="0.3">
      <c r="B112" s="13" t="s">
        <v>200</v>
      </c>
      <c r="C112" s="13" t="s">
        <v>201</v>
      </c>
      <c r="D112" s="21">
        <v>9994</v>
      </c>
    </row>
    <row r="113" spans="2:4" ht="13.5" customHeight="1" thickBot="1" x14ac:dyDescent="0.3">
      <c r="B113" s="9" t="s">
        <v>202</v>
      </c>
      <c r="C113" s="9" t="s">
        <v>203</v>
      </c>
      <c r="D113" s="10">
        <f>SUM(D114,D115,D116,D117,D118,D119,D121,D124,D125,D126,D127,D128,D129,D130,D131)</f>
        <v>2875494</v>
      </c>
    </row>
    <row r="114" spans="2:4" ht="13.5" customHeight="1" x14ac:dyDescent="0.25">
      <c r="B114" s="13" t="s">
        <v>204</v>
      </c>
      <c r="C114" s="13" t="s">
        <v>205</v>
      </c>
      <c r="D114" s="17">
        <v>26300</v>
      </c>
    </row>
    <row r="115" spans="2:4" ht="13.5" customHeight="1" x14ac:dyDescent="0.25">
      <c r="B115" s="13" t="s">
        <v>206</v>
      </c>
      <c r="C115" s="13" t="s">
        <v>207</v>
      </c>
      <c r="D115" s="17">
        <v>19000</v>
      </c>
    </row>
    <row r="116" spans="2:4" ht="13.5" customHeight="1" x14ac:dyDescent="0.25">
      <c r="B116" s="13" t="s">
        <v>208</v>
      </c>
      <c r="C116" s="13" t="s">
        <v>209</v>
      </c>
      <c r="D116" s="17">
        <v>21000</v>
      </c>
    </row>
    <row r="117" spans="2:4" ht="13.5" customHeight="1" x14ac:dyDescent="0.25">
      <c r="B117" s="13" t="s">
        <v>210</v>
      </c>
      <c r="C117" s="13" t="s">
        <v>211</v>
      </c>
      <c r="D117" s="17">
        <v>10000</v>
      </c>
    </row>
    <row r="118" spans="2:4" ht="13.5" customHeight="1" x14ac:dyDescent="0.25">
      <c r="B118" s="13" t="s">
        <v>212</v>
      </c>
      <c r="C118" s="13" t="s">
        <v>213</v>
      </c>
      <c r="D118" s="17">
        <v>27000</v>
      </c>
    </row>
    <row r="119" spans="2:4" s="24" customFormat="1" ht="13.5" customHeight="1" x14ac:dyDescent="0.25">
      <c r="B119" s="13" t="s">
        <v>214</v>
      </c>
      <c r="C119" s="13" t="s">
        <v>215</v>
      </c>
      <c r="D119" s="17">
        <f>SUM(D120:D120)</f>
        <v>1000000</v>
      </c>
    </row>
    <row r="120" spans="2:4" ht="13.5" customHeight="1" x14ac:dyDescent="0.25">
      <c r="B120" s="19" t="s">
        <v>216</v>
      </c>
      <c r="C120" s="19" t="s">
        <v>215</v>
      </c>
      <c r="D120" s="20">
        <v>1000000</v>
      </c>
    </row>
    <row r="121" spans="2:4" ht="13.5" customHeight="1" x14ac:dyDescent="0.25">
      <c r="B121" s="13" t="s">
        <v>217</v>
      </c>
      <c r="C121" s="13" t="s">
        <v>218</v>
      </c>
      <c r="D121" s="17">
        <f>SUM(D122:D123)</f>
        <v>56755</v>
      </c>
    </row>
    <row r="122" spans="2:4" ht="13.5" customHeight="1" x14ac:dyDescent="0.25">
      <c r="B122" s="19" t="s">
        <v>219</v>
      </c>
      <c r="C122" s="19" t="s">
        <v>218</v>
      </c>
      <c r="D122" s="20">
        <v>24500</v>
      </c>
    </row>
    <row r="123" spans="2:4" ht="13.5" customHeight="1" x14ac:dyDescent="0.25">
      <c r="B123" s="19" t="s">
        <v>220</v>
      </c>
      <c r="C123" s="19" t="s">
        <v>221</v>
      </c>
      <c r="D123" s="20">
        <v>32255</v>
      </c>
    </row>
    <row r="124" spans="2:4" ht="13.5" customHeight="1" x14ac:dyDescent="0.25">
      <c r="B124" s="13" t="s">
        <v>222</v>
      </c>
      <c r="C124" s="13" t="s">
        <v>223</v>
      </c>
      <c r="D124" s="21">
        <v>613220</v>
      </c>
    </row>
    <row r="125" spans="2:4" ht="13.5" customHeight="1" x14ac:dyDescent="0.25">
      <c r="B125" s="13" t="s">
        <v>224</v>
      </c>
      <c r="C125" s="13" t="s">
        <v>225</v>
      </c>
      <c r="D125" s="21">
        <v>157500</v>
      </c>
    </row>
    <row r="126" spans="2:4" ht="13.5" customHeight="1" x14ac:dyDescent="0.25">
      <c r="B126" s="13" t="s">
        <v>226</v>
      </c>
      <c r="C126" s="13" t="s">
        <v>227</v>
      </c>
      <c r="D126" s="21">
        <v>120000</v>
      </c>
    </row>
    <row r="127" spans="2:4" ht="13.5" customHeight="1" x14ac:dyDescent="0.25">
      <c r="B127" s="13" t="s">
        <v>228</v>
      </c>
      <c r="C127" s="13" t="s">
        <v>229</v>
      </c>
      <c r="D127" s="21">
        <v>500</v>
      </c>
    </row>
    <row r="128" spans="2:4" ht="13.5" customHeight="1" x14ac:dyDescent="0.25">
      <c r="B128" s="13" t="s">
        <v>230</v>
      </c>
      <c r="C128" s="13" t="s">
        <v>231</v>
      </c>
      <c r="D128" s="21">
        <v>80000</v>
      </c>
    </row>
    <row r="129" spans="2:4" ht="13.5" customHeight="1" x14ac:dyDescent="0.25">
      <c r="B129" s="13" t="s">
        <v>232</v>
      </c>
      <c r="C129" s="13" t="s">
        <v>233</v>
      </c>
      <c r="D129" s="21">
        <v>38600</v>
      </c>
    </row>
    <row r="130" spans="2:4" ht="13.5" customHeight="1" x14ac:dyDescent="0.25">
      <c r="B130" s="13" t="s">
        <v>234</v>
      </c>
      <c r="C130" s="13" t="s">
        <v>235</v>
      </c>
      <c r="D130" s="21">
        <v>9000</v>
      </c>
    </row>
    <row r="131" spans="2:4" ht="13.5" customHeight="1" x14ac:dyDescent="0.25">
      <c r="B131" s="22" t="s">
        <v>236</v>
      </c>
      <c r="C131" s="22" t="s">
        <v>237</v>
      </c>
      <c r="D131" s="25">
        <v>696619</v>
      </c>
    </row>
    <row r="132" spans="2:4" ht="13.5" customHeight="1" x14ac:dyDescent="0.25">
      <c r="B132" s="26"/>
      <c r="C132" s="27" t="s">
        <v>238</v>
      </c>
      <c r="D132" s="28">
        <f>D36+D37-D40+D41</f>
        <v>0</v>
      </c>
    </row>
    <row r="133" spans="2:4" ht="13.5" customHeight="1" x14ac:dyDescent="0.25">
      <c r="B133" s="26"/>
      <c r="C133" s="27" t="s">
        <v>239</v>
      </c>
      <c r="D133" s="29">
        <f>-D19+D31+D33+D35+D42</f>
        <v>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Lüganuse Vallavalitsus</dc:creator>
  <cp:lastModifiedBy>Lüganuse Vallavalitsus</cp:lastModifiedBy>
  <cp:lastPrinted>2025-11-24T12:35:00Z</cp:lastPrinted>
  <dcterms:created xsi:type="dcterms:W3CDTF">2025-11-24T11:48:17Z</dcterms:created>
  <dcterms:modified xsi:type="dcterms:W3CDTF">2025-11-26T11:33:02Z</dcterms:modified>
</cp:coreProperties>
</file>