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gnes\Desktop\KINNISVARA DOKUMENDID\Kindlustus\2025 kindlustus\"/>
    </mc:Choice>
  </mc:AlternateContent>
  <xr:revisionPtr revIDLastSave="0" documentId="13_ncr:1_{BACB01B5-3336-4C1F-8ED0-021B7AFC19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ind. riskid ja väärtuse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G66" i="1"/>
  <c r="G65" i="1"/>
  <c r="G64" i="1"/>
  <c r="G63" i="1"/>
  <c r="G62" i="1"/>
  <c r="G61" i="1"/>
  <c r="G60" i="1"/>
  <c r="G59" i="1"/>
  <c r="G58" i="1"/>
  <c r="G57" i="1"/>
  <c r="G56" i="1"/>
  <c r="G53" i="1"/>
  <c r="G49" i="1"/>
  <c r="G47" i="1"/>
  <c r="G46" i="1"/>
  <c r="G34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0" i="1"/>
  <c r="G6" i="1"/>
  <c r="G5" i="1"/>
  <c r="G4" i="1"/>
  <c r="G3" i="1"/>
  <c r="G55" i="1"/>
  <c r="G54" i="1"/>
  <c r="G51" i="1"/>
  <c r="G48" i="1"/>
  <c r="G43" i="1"/>
  <c r="G42" i="1"/>
  <c r="G41" i="1"/>
  <c r="G40" i="1"/>
  <c r="G39" i="1"/>
  <c r="G38" i="1"/>
  <c r="G37" i="1"/>
  <c r="G36" i="1"/>
  <c r="G35" i="1"/>
  <c r="G33" i="1"/>
  <c r="G32" i="1"/>
  <c r="G30" i="1"/>
  <c r="G29" i="1"/>
  <c r="G27" i="1"/>
  <c r="G11" i="1"/>
  <c r="G52" i="1"/>
  <c r="G50" i="1"/>
  <c r="G45" i="1"/>
  <c r="G44" i="1"/>
  <c r="G31" i="1"/>
  <c r="G28" i="1"/>
  <c r="G12" i="1"/>
  <c r="G8" i="1" l="1"/>
  <c r="G7" i="1"/>
  <c r="G9" i="1" l="1"/>
  <c r="A8" i="1" l="1"/>
  <c r="A10" i="1" s="1"/>
  <c r="A11" i="1" s="1"/>
  <c r="A13" i="1" s="1"/>
</calcChain>
</file>

<file path=xl/sharedStrings.xml><?xml version="1.0" encoding="utf-8"?>
<sst xmlns="http://schemas.openxmlformats.org/spreadsheetml/2006/main" count="332" uniqueCount="239">
  <si>
    <t>Lisa nr 2</t>
  </si>
  <si>
    <t>Jrk.</t>
  </si>
  <si>
    <t>Kindlustuse objekt</t>
  </si>
  <si>
    <t>Aadress</t>
  </si>
  <si>
    <t>Ehituse aasta</t>
  </si>
  <si>
    <t>Üldpind
m2</t>
  </si>
  <si>
    <t>Kindlustusriskid
(A, B, C, D, E, F, G, H, I)</t>
  </si>
  <si>
    <t>Kindlustussumma / Taastamisväärtus (eurot)</t>
  </si>
  <si>
    <t>Inventari Kindlustussumma</t>
  </si>
  <si>
    <t>Keskpuiestee 20</t>
  </si>
  <si>
    <t xml:space="preserve">A, B, D, E, F, G, I </t>
  </si>
  <si>
    <t>-</t>
  </si>
  <si>
    <t>1960-70</t>
  </si>
  <si>
    <t xml:space="preserve">A, F, I </t>
  </si>
  <si>
    <t>Keskpuiestee 32B</t>
  </si>
  <si>
    <t xml:space="preserve">Kiviõli Kunstide Kool </t>
  </si>
  <si>
    <t>Vabaduse pst 6</t>
  </si>
  <si>
    <t>Viru 14</t>
  </si>
  <si>
    <t xml:space="preserve">metallist piirdeaed, kahe liugvärava (koos automaatikaga) ja kahe jalgväravaga </t>
  </si>
  <si>
    <t>550 j/m</t>
  </si>
  <si>
    <t xml:space="preserve">A, D, F </t>
  </si>
  <si>
    <t xml:space="preserve">Kiviõli Vene Kool </t>
  </si>
  <si>
    <t>Pargi 9</t>
  </si>
  <si>
    <t>lasteaed Kannike</t>
  </si>
  <si>
    <t>Võidu 12</t>
  </si>
  <si>
    <t xml:space="preserve">A, B, C, D, E, F, G </t>
  </si>
  <si>
    <t>347 j/m</t>
  </si>
  <si>
    <t xml:space="preserve">Kiviõli Linnaraamatukogu </t>
  </si>
  <si>
    <t>Viru 7</t>
  </si>
  <si>
    <t xml:space="preserve">A, B, D, F, G, I </t>
  </si>
  <si>
    <t xml:space="preserve">Kiviõli Rahvamaja + Noortekeskus </t>
  </si>
  <si>
    <t>Rahvamaja 2</t>
  </si>
  <si>
    <t xml:space="preserve">Eakate päevakeskus </t>
  </si>
  <si>
    <t xml:space="preserve">Büroohoone </t>
  </si>
  <si>
    <t>Vabaduse pst 16</t>
  </si>
  <si>
    <t xml:space="preserve">Polikliinikuhoone </t>
  </si>
  <si>
    <t xml:space="preserve">Keskpuiestee 36 </t>
  </si>
  <si>
    <t xml:space="preserve">staadioni hoone </t>
  </si>
  <si>
    <t xml:space="preserve">Spordi 9 </t>
  </si>
  <si>
    <t>õpetajate korter</t>
  </si>
  <si>
    <t>uus tn 1-24 kiviõli</t>
  </si>
  <si>
    <t>A,B,D,F</t>
  </si>
  <si>
    <t>aasa tn 9-9 kiviõli</t>
  </si>
  <si>
    <t>soo tn 17-8, kiviõli</t>
  </si>
  <si>
    <t>Kiviõli tee 12, Lüganuse alevik</t>
  </si>
  <si>
    <t>A, B, D,E, F, G</t>
  </si>
  <si>
    <t>Lüganuse rahvamaja</t>
  </si>
  <si>
    <t>Lüganuse tee 25, Lüganuse alevik</t>
  </si>
  <si>
    <t>A, B,D,E,F,G</t>
  </si>
  <si>
    <t>Lüganuse vana vallamaja</t>
  </si>
  <si>
    <t>Kiviõli tee 8, Lüganuse alevik</t>
  </si>
  <si>
    <t>püssi marjakese lasteaed</t>
  </si>
  <si>
    <t>kooli tn 7, püssi linn</t>
  </si>
  <si>
    <t>püssi kultuurimaja</t>
  </si>
  <si>
    <t>kooli tn 5 püssi linn</t>
  </si>
  <si>
    <t xml:space="preserve">A, B, D, E,F,G </t>
  </si>
  <si>
    <t>maidla rahvamaja</t>
  </si>
  <si>
    <t xml:space="preserve"> maidla tee 56, savala küla</t>
  </si>
  <si>
    <t>A, B, D,E, F,G</t>
  </si>
  <si>
    <t>purtse kindlus</t>
  </si>
  <si>
    <t>purtse küla lüganuse vald</t>
  </si>
  <si>
    <t xml:space="preserve">A, D, </t>
  </si>
  <si>
    <t>varja raamatukogu</t>
  </si>
  <si>
    <t>tööstusmasinate ja seadmete ladu</t>
  </si>
  <si>
    <t>kalevi tn 10, püssi linn</t>
  </si>
  <si>
    <t>A, D,</t>
  </si>
  <si>
    <t>soonurme raamatukogu</t>
  </si>
  <si>
    <t>soonurme küla</t>
  </si>
  <si>
    <t>Lüganuse Kooli katlamaja</t>
  </si>
  <si>
    <t xml:space="preserve">A, B, D, F, </t>
  </si>
  <si>
    <t>maidla kool</t>
  </si>
  <si>
    <t>maidla tööõpetuse hoone</t>
  </si>
  <si>
    <t>maidla mõisa valitsejamaja</t>
  </si>
  <si>
    <t>maidla mõisa aednikumaja</t>
  </si>
  <si>
    <t>A,D,F</t>
  </si>
  <si>
    <t>maidla spordihoone</t>
  </si>
  <si>
    <t>maidla lasteaed</t>
  </si>
  <si>
    <t>A, B, D, E,F,G, I</t>
  </si>
  <si>
    <t>sotskorter</t>
  </si>
  <si>
    <t>metsa 11-29</t>
  </si>
  <si>
    <t>A,B, D,F,G</t>
  </si>
  <si>
    <t>püssi päevakeskus</t>
  </si>
  <si>
    <t>viru tn 6-79</t>
  </si>
  <si>
    <t>püssi  päevakeskus</t>
  </si>
  <si>
    <t>viru tn 6-80</t>
  </si>
  <si>
    <t>vabatahtlike korter</t>
  </si>
  <si>
    <t>kaare tn 9-10 savala</t>
  </si>
  <si>
    <t>lüganuse keskkool</t>
  </si>
  <si>
    <t>kiviõli tee 25/1</t>
  </si>
  <si>
    <t>õppetöökoda, raamatukogu, söökla</t>
  </si>
  <si>
    <t>kiviõli tee 25/2</t>
  </si>
  <si>
    <t>A,B,D,F, E,G</t>
  </si>
  <si>
    <t>võimla</t>
  </si>
  <si>
    <t>kiviõli tee 25/3</t>
  </si>
  <si>
    <t>maidla noortemaja</t>
  </si>
  <si>
    <t>maidla mõisa kelder</t>
  </si>
  <si>
    <t>maidla konteinerkatlamaja</t>
  </si>
  <si>
    <t>A</t>
  </si>
  <si>
    <t>maidla noortekeskus</t>
  </si>
  <si>
    <t>A, B, D, E, F, G</t>
  </si>
  <si>
    <t xml:space="preserve">A, D, E, F, </t>
  </si>
  <si>
    <t xml:space="preserve">A, B, D, E, F,G </t>
  </si>
  <si>
    <t>Lembitu 9</t>
  </si>
  <si>
    <t>Puiestee 8 erra</t>
  </si>
  <si>
    <t>A, B, D, E, F,G, I</t>
  </si>
  <si>
    <t>Sonda raamatukogu</t>
  </si>
  <si>
    <t>Uljaste tee 14 sonda</t>
  </si>
  <si>
    <t>Vabaõhukohvik</t>
  </si>
  <si>
    <t xml:space="preserve">Uljaste tee </t>
  </si>
  <si>
    <t xml:space="preserve">A, D, F, </t>
  </si>
  <si>
    <t>Sonda Kõlakoda</t>
  </si>
  <si>
    <t>sonda</t>
  </si>
  <si>
    <t>Korter remontitud</t>
  </si>
  <si>
    <t>Mee 2-13 Sonda</t>
  </si>
  <si>
    <t>Kauge 7-7 sonda</t>
  </si>
  <si>
    <t>Õpetaja korter</t>
  </si>
  <si>
    <t>Metsa tn 16-6 sonda</t>
  </si>
  <si>
    <t>Kindlustusriskid:</t>
  </si>
  <si>
    <t>Omavastutus</t>
  </si>
  <si>
    <t>A - tulekindlustus</t>
  </si>
  <si>
    <t>mitte rohkem kui 500.- eurot iga kindlustusjuhtumi kohta</t>
  </si>
  <si>
    <t>B - veekahjustuskindlustus</t>
  </si>
  <si>
    <t>C - murdvarguskindlustus</t>
  </si>
  <si>
    <t>D - tormikindlustus</t>
  </si>
  <si>
    <t>mitte rohkem kui 300.- eurot iga kindlustusjuhtumi kohta</t>
  </si>
  <si>
    <t>E - üleujutuskindlustus</t>
  </si>
  <si>
    <t>F - vandalismikindlustus</t>
  </si>
  <si>
    <t>G - klaasikindlustus</t>
  </si>
  <si>
    <t>mitte rohkem kui 100.- eurot iga kindlustusjuhtumi kohta</t>
  </si>
  <si>
    <t>I - ehitise väliste osade vargus</t>
  </si>
  <si>
    <t>Purtse Päevakeskus</t>
  </si>
  <si>
    <t>Erra lasteaed raamatukogu noortetuba</t>
  </si>
  <si>
    <t>soo 19-40 kiviõli</t>
  </si>
  <si>
    <t>Lüganuse noortekeskus/päevakeskus</t>
  </si>
  <si>
    <t>õpetaja korter</t>
  </si>
  <si>
    <t>Hiie tee 1-5 Purtse</t>
  </si>
  <si>
    <t>Soo tn 19-11, Kiviõli</t>
  </si>
  <si>
    <t>Rajatised</t>
  </si>
  <si>
    <t>Kiviõli Vene kooli jõulinnak õues</t>
  </si>
  <si>
    <t>Lüganuse Keskkooli jõulinnak</t>
  </si>
  <si>
    <t>Kiviõli tee 25 Lüganuse</t>
  </si>
  <si>
    <t>Kiviõli  viru tn mänguväljak</t>
  </si>
  <si>
    <t>Viru tn 7e, Kiviõli</t>
  </si>
  <si>
    <t>Kiviõli soo haljasala mänguväljak</t>
  </si>
  <si>
    <t>Soo 4 haljashala kiviõli</t>
  </si>
  <si>
    <t>Kiviõli uue tn mänguväljak</t>
  </si>
  <si>
    <t>Uus tn 7b, Kiviõli</t>
  </si>
  <si>
    <t>A, D, F</t>
  </si>
  <si>
    <t>Lüganuse vallavalitsus</t>
  </si>
  <si>
    <t xml:space="preserve">vallavalitsus garaaž 1 </t>
  </si>
  <si>
    <t xml:space="preserve">vallavalitsus garaaž 2 </t>
  </si>
  <si>
    <t>vallavalitsus garaaź 3</t>
  </si>
  <si>
    <t xml:space="preserve">mitte rohkem kui 300.- eurot iga kindlustusjuhtumi kohta </t>
  </si>
  <si>
    <t>Kiviõli kiigeplatsi mänguväljak</t>
  </si>
  <si>
    <t>Kiviõli Linnastaadion</t>
  </si>
  <si>
    <t>Viru tn 25, Kiviõli</t>
  </si>
  <si>
    <t xml:space="preserve">A ,D, F </t>
  </si>
  <si>
    <t>Liimala ranna mänguväljak</t>
  </si>
  <si>
    <t>Liimala rand</t>
  </si>
  <si>
    <t>Varja küla mänguväljak</t>
  </si>
  <si>
    <t xml:space="preserve">Varja küla  </t>
  </si>
  <si>
    <t>Kiviõli keskväljaku sanitaarsoojak</t>
  </si>
  <si>
    <t>Korter remonitud</t>
  </si>
  <si>
    <t>Kiviõli linna keskväljak</t>
  </si>
  <si>
    <t>rahvamaja 120 000,00 noortekeskus 14000,00</t>
  </si>
  <si>
    <t>noortekeskus 15000,00 päevakeskus 5000,00</t>
  </si>
  <si>
    <t>Maidla noortemaja jõulinnak</t>
  </si>
  <si>
    <t>Soo tn 3, Kiviõli</t>
  </si>
  <si>
    <t>Linnaväljaku, Kiviõli</t>
  </si>
  <si>
    <t>Kiigeplatsi, Kiviõli</t>
  </si>
  <si>
    <t>Mitteeluruum Soo tn 3, Kiviõli</t>
  </si>
  <si>
    <t>Sonda Kogukonnamaja</t>
  </si>
  <si>
    <t>Lasteaed 30000.00  noortetuba 5000.00 raamatukogu 7000.00</t>
  </si>
  <si>
    <t>Kastani tn 2, Maidla</t>
  </si>
  <si>
    <t>Püssi linna mänguväljak</t>
  </si>
  <si>
    <t>Kooli tn 7, Püssi linn</t>
  </si>
  <si>
    <t>Viru tn 6, Püssi</t>
  </si>
  <si>
    <t>Püssi lasteaia mänguväljakud</t>
  </si>
  <si>
    <t>Sonda Rahvamaja</t>
  </si>
  <si>
    <t xml:space="preserve">Lembitu 13, </t>
  </si>
  <si>
    <t>Kiviõli Linna Keskväljaku mänguplats</t>
  </si>
  <si>
    <t>Linnaväljaku Kiviõli</t>
  </si>
  <si>
    <t>Vabriku tn lõik 3</t>
  </si>
  <si>
    <t>2024 renoveeritud</t>
  </si>
  <si>
    <t>Laste mänguväljak Kaare tn Kiviõli</t>
  </si>
  <si>
    <t>Kaare tn , Kiviõli</t>
  </si>
  <si>
    <t>Kiviõli Skatepark</t>
  </si>
  <si>
    <t>Keskpuiestee haljasala 4</t>
  </si>
  <si>
    <t>valla korter</t>
  </si>
  <si>
    <t>Võidu tn 2-12 kiviõli</t>
  </si>
  <si>
    <t>soo tn 15-18 kiviõli</t>
  </si>
  <si>
    <t>viru tn 15-8 kiviõli</t>
  </si>
  <si>
    <t xml:space="preserve">A, B, D, F, G </t>
  </si>
  <si>
    <t>2023 renoveeritud 55 000€ ja 2024 renoveeritud 38600€</t>
  </si>
  <si>
    <t>2024 renoveerimistööd 31500 €</t>
  </si>
  <si>
    <t>2024 renoveeritud 59300€</t>
  </si>
  <si>
    <t>2024 vahetati gaasikatel 9900€</t>
  </si>
  <si>
    <t>metallist paneelpiirdeaed, 2 tiibväravat, 5 jalgväravat (automaatikata) ja mänguväljakud</t>
  </si>
  <si>
    <t>Võidu tn 12, Kiviõli</t>
  </si>
  <si>
    <t xml:space="preserve">Kiviõli lasteaed Kannike mänguväljak </t>
  </si>
  <si>
    <t>Keskpuiestee Haljasala mänguväljak</t>
  </si>
  <si>
    <t>Sonda mänguväljak</t>
  </si>
  <si>
    <t>Metsa 14, Sonda</t>
  </si>
  <si>
    <t>Erra mänguväljak</t>
  </si>
  <si>
    <t>Puiestee haljasala 3, Erra</t>
  </si>
  <si>
    <t>Savala Skatepark</t>
  </si>
  <si>
    <t>Kaare tn , Savala</t>
  </si>
  <si>
    <t>Savala mänguväljak</t>
  </si>
  <si>
    <t xml:space="preserve">Kaare tn, Savala </t>
  </si>
  <si>
    <t>Metsa tn 3, Püssi</t>
  </si>
  <si>
    <t>Võidu tn 12c, Kiviõli</t>
  </si>
  <si>
    <t>Kiviõli linna mänguväljak+pingid</t>
  </si>
  <si>
    <t>Madalseiklusrada Püssis</t>
  </si>
  <si>
    <t>Purtse skatepark</t>
  </si>
  <si>
    <t>Viru tn 27, Kiviõli</t>
  </si>
  <si>
    <t>Soo 13, kiviõli</t>
  </si>
  <si>
    <t>Jaaniku, Purtse küla</t>
  </si>
  <si>
    <t>Viru tn 6a, Püssi</t>
  </si>
  <si>
    <t>Heina mänguväljak, Kiviõli</t>
  </si>
  <si>
    <t>Heina mänguväljak (Varinurme)</t>
  </si>
  <si>
    <t>taastamise ruutmeetri maksumus € / m2</t>
  </si>
  <si>
    <t>varja raamatukogu, varja küla</t>
  </si>
  <si>
    <t>kiviõli tee  25/5</t>
  </si>
  <si>
    <t>mõisa/1, maidla</t>
  </si>
  <si>
    <t>mõisa/5 maidla</t>
  </si>
  <si>
    <t>mõisa/4, maidla</t>
  </si>
  <si>
    <t>mõisa/3, maidla</t>
  </si>
  <si>
    <t>mõisa/6, maidla</t>
  </si>
  <si>
    <t>mõisa/9, maidla</t>
  </si>
  <si>
    <t>kastani tn 2/1,maidla küla</t>
  </si>
  <si>
    <t>mõisa/2, maidla küla</t>
  </si>
  <si>
    <t>mõisa/7, maidla küla</t>
  </si>
  <si>
    <t>kastani tn 2/2, maidla küla</t>
  </si>
  <si>
    <t>vallakorter</t>
  </si>
  <si>
    <t>võidu tn 4-25 kiviõli</t>
  </si>
  <si>
    <t>A,B,D,F,G</t>
  </si>
  <si>
    <t>Kiviõli madalseiklusrada</t>
  </si>
  <si>
    <t>Keskpuiestee haljasala 2</t>
  </si>
  <si>
    <t xml:space="preserve">Kiviõli Riigikool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</si>
</sst>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0" fontId="1" fillId="0" borderId="3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165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1" fillId="0" borderId="2" xfId="0" applyNumberFormat="1" applyFont="1" applyBorder="1"/>
    <xf numFmtId="0" fontId="2" fillId="0" borderId="3" xfId="0" applyFont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topLeftCell="A34" zoomScale="90" zoomScaleNormal="90" workbookViewId="0">
      <selection activeCell="P14" sqref="P14"/>
    </sheetView>
  </sheetViews>
  <sheetFormatPr defaultColWidth="8.90625" defaultRowHeight="12.5" x14ac:dyDescent="0.25"/>
  <cols>
    <col min="1" max="1" width="4.08984375" style="1" bestFit="1" customWidth="1"/>
    <col min="2" max="2" width="32.6328125" style="1" bestFit="1" customWidth="1"/>
    <col min="3" max="3" width="24.26953125" style="1" customWidth="1"/>
    <col min="4" max="4" width="11.54296875" style="1" customWidth="1"/>
    <col min="5" max="5" width="9" style="1" bestFit="1" customWidth="1"/>
    <col min="6" max="6" width="16.36328125" style="1" customWidth="1"/>
    <col min="7" max="8" width="18.6328125" style="1" customWidth="1"/>
    <col min="9" max="9" width="12.81640625" style="20" customWidth="1"/>
    <col min="10" max="16384" width="8.90625" style="1"/>
  </cols>
  <sheetData>
    <row r="1" spans="1:10" s="14" customFormat="1" ht="25" x14ac:dyDescent="0.5">
      <c r="B1" s="15" t="s">
        <v>0</v>
      </c>
      <c r="G1" s="16"/>
      <c r="H1" s="16"/>
      <c r="I1" s="18"/>
    </row>
    <row r="2" spans="1:10" ht="39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220</v>
      </c>
      <c r="I2" s="19" t="s">
        <v>8</v>
      </c>
    </row>
    <row r="3" spans="1:10" x14ac:dyDescent="0.25">
      <c r="A3" s="4">
        <v>1</v>
      </c>
      <c r="B3" s="5" t="s">
        <v>148</v>
      </c>
      <c r="C3" s="5" t="s">
        <v>9</v>
      </c>
      <c r="D3" s="6">
        <v>1950</v>
      </c>
      <c r="E3" s="7">
        <v>723</v>
      </c>
      <c r="F3" s="8" t="s">
        <v>10</v>
      </c>
      <c r="G3" s="9">
        <f>H3*E3</f>
        <v>1214640</v>
      </c>
      <c r="H3" s="9">
        <v>1680</v>
      </c>
      <c r="I3" s="34">
        <v>70000</v>
      </c>
    </row>
    <row r="4" spans="1:10" x14ac:dyDescent="0.25">
      <c r="A4" s="4">
        <v>2</v>
      </c>
      <c r="B4" s="5" t="s">
        <v>149</v>
      </c>
      <c r="C4" s="5" t="s">
        <v>9</v>
      </c>
      <c r="D4" s="6" t="s">
        <v>12</v>
      </c>
      <c r="E4" s="7">
        <v>26</v>
      </c>
      <c r="F4" s="8" t="s">
        <v>13</v>
      </c>
      <c r="G4" s="9">
        <f>H4*E4</f>
        <v>27300</v>
      </c>
      <c r="H4" s="9">
        <v>1050</v>
      </c>
      <c r="I4" s="34" t="s">
        <v>11</v>
      </c>
    </row>
    <row r="5" spans="1:10" x14ac:dyDescent="0.25">
      <c r="A5" s="4">
        <v>3</v>
      </c>
      <c r="B5" s="5" t="s">
        <v>150</v>
      </c>
      <c r="C5" s="5" t="s">
        <v>9</v>
      </c>
      <c r="D5" s="6">
        <v>1975</v>
      </c>
      <c r="E5" s="7">
        <v>31</v>
      </c>
      <c r="F5" s="8" t="s">
        <v>13</v>
      </c>
      <c r="G5" s="9">
        <f>H5*E5</f>
        <v>32550</v>
      </c>
      <c r="H5" s="9">
        <v>1050</v>
      </c>
      <c r="I5" s="34" t="s">
        <v>11</v>
      </c>
    </row>
    <row r="6" spans="1:10" x14ac:dyDescent="0.25">
      <c r="A6" s="4">
        <v>4</v>
      </c>
      <c r="B6" s="5" t="s">
        <v>151</v>
      </c>
      <c r="C6" s="5" t="s">
        <v>14</v>
      </c>
      <c r="D6" s="6">
        <v>1999</v>
      </c>
      <c r="E6" s="7">
        <v>101.4</v>
      </c>
      <c r="F6" s="8" t="s">
        <v>13</v>
      </c>
      <c r="G6" s="9">
        <f>H6*E6</f>
        <v>106470</v>
      </c>
      <c r="H6" s="9">
        <v>1050</v>
      </c>
      <c r="I6" s="34" t="s">
        <v>11</v>
      </c>
    </row>
    <row r="7" spans="1:10" x14ac:dyDescent="0.25">
      <c r="A7" s="4">
        <v>5</v>
      </c>
      <c r="B7" s="5" t="s">
        <v>15</v>
      </c>
      <c r="C7" s="5" t="s">
        <v>16</v>
      </c>
      <c r="D7" s="6">
        <v>1938</v>
      </c>
      <c r="E7" s="7">
        <v>2630</v>
      </c>
      <c r="F7" s="8" t="s">
        <v>10</v>
      </c>
      <c r="G7" s="9">
        <f>SUM(H7*E7)</f>
        <v>4418400</v>
      </c>
      <c r="H7" s="9">
        <v>1680</v>
      </c>
      <c r="I7" s="35">
        <v>100000</v>
      </c>
      <c r="J7" s="1" t="s">
        <v>193</v>
      </c>
    </row>
    <row r="8" spans="1:10" x14ac:dyDescent="0.25">
      <c r="A8" s="63">
        <f t="shared" ref="A8:A11" si="0">A7+1</f>
        <v>6</v>
      </c>
      <c r="B8" s="5" t="s">
        <v>238</v>
      </c>
      <c r="C8" s="65" t="s">
        <v>17</v>
      </c>
      <c r="D8" s="6">
        <v>1969</v>
      </c>
      <c r="E8" s="7">
        <v>6649</v>
      </c>
      <c r="F8" s="8" t="s">
        <v>10</v>
      </c>
      <c r="G8" s="9">
        <f>SUM(H8*E8)</f>
        <v>11170320</v>
      </c>
      <c r="H8" s="9">
        <v>1680</v>
      </c>
      <c r="I8" s="35">
        <v>75000</v>
      </c>
    </row>
    <row r="9" spans="1:10" ht="37.5" x14ac:dyDescent="0.25">
      <c r="A9" s="64"/>
      <c r="B9" s="5" t="s">
        <v>18</v>
      </c>
      <c r="C9" s="66"/>
      <c r="D9" s="6">
        <v>2012</v>
      </c>
      <c r="E9" s="7" t="s">
        <v>19</v>
      </c>
      <c r="F9" s="8" t="s">
        <v>20</v>
      </c>
      <c r="G9" s="9">
        <f>SUM(23000*1.05)</f>
        <v>24150</v>
      </c>
      <c r="H9" s="9"/>
      <c r="I9" s="34"/>
    </row>
    <row r="10" spans="1:10" x14ac:dyDescent="0.25">
      <c r="A10" s="4">
        <f>A8+1</f>
        <v>7</v>
      </c>
      <c r="B10" s="5" t="s">
        <v>21</v>
      </c>
      <c r="C10" s="5" t="s">
        <v>22</v>
      </c>
      <c r="D10" s="6">
        <v>1985</v>
      </c>
      <c r="E10" s="7">
        <v>7014</v>
      </c>
      <c r="F10" s="8" t="s">
        <v>10</v>
      </c>
      <c r="G10" s="9">
        <f>H10*E10</f>
        <v>11047050</v>
      </c>
      <c r="H10" s="9">
        <v>1575</v>
      </c>
      <c r="I10" s="35">
        <v>70000</v>
      </c>
    </row>
    <row r="11" spans="1:10" x14ac:dyDescent="0.25">
      <c r="A11" s="63">
        <f t="shared" si="0"/>
        <v>8</v>
      </c>
      <c r="B11" s="5" t="s">
        <v>23</v>
      </c>
      <c r="C11" s="65" t="s">
        <v>24</v>
      </c>
      <c r="D11" s="6">
        <v>1982</v>
      </c>
      <c r="E11" s="7">
        <v>2931</v>
      </c>
      <c r="F11" s="8" t="s">
        <v>25</v>
      </c>
      <c r="G11" s="9">
        <f>SUM(H11*E11)</f>
        <v>4924080</v>
      </c>
      <c r="H11" s="9">
        <v>1680</v>
      </c>
      <c r="I11" s="35">
        <v>90000</v>
      </c>
    </row>
    <row r="12" spans="1:10" ht="37.5" x14ac:dyDescent="0.25">
      <c r="A12" s="64"/>
      <c r="B12" s="5" t="s">
        <v>197</v>
      </c>
      <c r="C12" s="66"/>
      <c r="D12" s="6">
        <v>2013</v>
      </c>
      <c r="E12" s="7" t="s">
        <v>26</v>
      </c>
      <c r="F12" s="8" t="s">
        <v>20</v>
      </c>
      <c r="G12" s="9">
        <f>SUM(16000)</f>
        <v>16000</v>
      </c>
      <c r="H12" s="9"/>
      <c r="I12" s="11" t="s">
        <v>11</v>
      </c>
    </row>
    <row r="13" spans="1:10" x14ac:dyDescent="0.25">
      <c r="A13" s="4">
        <f>A11+1</f>
        <v>9</v>
      </c>
      <c r="B13" s="5" t="s">
        <v>27</v>
      </c>
      <c r="C13" s="5" t="s">
        <v>28</v>
      </c>
      <c r="D13" s="6">
        <v>1983</v>
      </c>
      <c r="E13" s="7">
        <v>492</v>
      </c>
      <c r="F13" s="8" t="s">
        <v>29</v>
      </c>
      <c r="G13" s="9">
        <f t="shared" ref="G13:G26" si="1">H13*E13</f>
        <v>826560</v>
      </c>
      <c r="H13" s="9">
        <v>1680</v>
      </c>
      <c r="I13" s="35">
        <v>15000</v>
      </c>
    </row>
    <row r="14" spans="1:10" ht="50" x14ac:dyDescent="0.25">
      <c r="A14" s="4">
        <v>10</v>
      </c>
      <c r="B14" s="5" t="s">
        <v>30</v>
      </c>
      <c r="C14" s="5" t="s">
        <v>31</v>
      </c>
      <c r="D14" s="6">
        <v>1935</v>
      </c>
      <c r="E14" s="7">
        <v>2214</v>
      </c>
      <c r="F14" s="8" t="s">
        <v>10</v>
      </c>
      <c r="G14" s="9">
        <f t="shared" si="1"/>
        <v>3487050</v>
      </c>
      <c r="H14" s="9">
        <v>1575</v>
      </c>
      <c r="I14" s="36" t="s">
        <v>164</v>
      </c>
      <c r="J14" s="1" t="s">
        <v>195</v>
      </c>
    </row>
    <row r="15" spans="1:10" x14ac:dyDescent="0.25">
      <c r="A15" s="4">
        <v>11</v>
      </c>
      <c r="B15" s="5" t="s">
        <v>32</v>
      </c>
      <c r="C15" s="5" t="s">
        <v>215</v>
      </c>
      <c r="D15" s="6">
        <v>1971</v>
      </c>
      <c r="E15" s="7">
        <v>135</v>
      </c>
      <c r="F15" s="8" t="s">
        <v>29</v>
      </c>
      <c r="G15" s="9">
        <f t="shared" si="1"/>
        <v>212625</v>
      </c>
      <c r="H15" s="9">
        <v>1575</v>
      </c>
      <c r="I15" s="34">
        <v>13000</v>
      </c>
    </row>
    <row r="16" spans="1:10" x14ac:dyDescent="0.25">
      <c r="A16" s="4">
        <v>12</v>
      </c>
      <c r="B16" s="5" t="s">
        <v>33</v>
      </c>
      <c r="C16" s="5" t="s">
        <v>34</v>
      </c>
      <c r="D16" s="8">
        <v>1958</v>
      </c>
      <c r="E16" s="10">
        <v>332</v>
      </c>
      <c r="F16" s="8" t="s">
        <v>29</v>
      </c>
      <c r="G16" s="9">
        <f t="shared" si="1"/>
        <v>557760</v>
      </c>
      <c r="H16" s="9">
        <v>1680</v>
      </c>
      <c r="I16" s="34" t="s">
        <v>11</v>
      </c>
    </row>
    <row r="17" spans="1:10" x14ac:dyDescent="0.25">
      <c r="A17" s="4">
        <v>13</v>
      </c>
      <c r="B17" s="5" t="s">
        <v>35</v>
      </c>
      <c r="C17" s="5" t="s">
        <v>36</v>
      </c>
      <c r="D17" s="8">
        <v>1950</v>
      </c>
      <c r="E17" s="10">
        <v>1647</v>
      </c>
      <c r="F17" s="8" t="s">
        <v>29</v>
      </c>
      <c r="G17" s="30">
        <f t="shared" si="1"/>
        <v>3458700</v>
      </c>
      <c r="H17" s="9">
        <v>2100</v>
      </c>
      <c r="I17" s="34">
        <v>100000</v>
      </c>
    </row>
    <row r="18" spans="1:10" x14ac:dyDescent="0.25">
      <c r="A18" s="4">
        <v>14</v>
      </c>
      <c r="B18" s="5" t="s">
        <v>37</v>
      </c>
      <c r="C18" s="5" t="s">
        <v>38</v>
      </c>
      <c r="D18" s="6">
        <v>1940</v>
      </c>
      <c r="E18" s="7">
        <v>964</v>
      </c>
      <c r="F18" s="8" t="s">
        <v>10</v>
      </c>
      <c r="G18" s="9">
        <f t="shared" si="1"/>
        <v>1012200</v>
      </c>
      <c r="H18" s="9">
        <v>1050</v>
      </c>
      <c r="I18" s="35">
        <v>15000</v>
      </c>
    </row>
    <row r="19" spans="1:10" x14ac:dyDescent="0.25">
      <c r="A19" s="4">
        <v>15</v>
      </c>
      <c r="B19" s="5" t="s">
        <v>188</v>
      </c>
      <c r="C19" s="5" t="s">
        <v>189</v>
      </c>
      <c r="D19" s="6">
        <v>1976</v>
      </c>
      <c r="E19" s="7">
        <v>47.9</v>
      </c>
      <c r="F19" s="8" t="s">
        <v>192</v>
      </c>
      <c r="G19" s="53">
        <f t="shared" si="1"/>
        <v>37721.25</v>
      </c>
      <c r="H19" s="53">
        <v>787.5</v>
      </c>
      <c r="I19" s="41">
        <v>4000</v>
      </c>
    </row>
    <row r="20" spans="1:10" x14ac:dyDescent="0.25">
      <c r="A20" s="4">
        <v>16</v>
      </c>
      <c r="B20" s="5" t="s">
        <v>188</v>
      </c>
      <c r="C20" s="5" t="s">
        <v>190</v>
      </c>
      <c r="D20" s="6">
        <v>1971</v>
      </c>
      <c r="E20" s="7">
        <v>47.3</v>
      </c>
      <c r="F20" s="8" t="s">
        <v>192</v>
      </c>
      <c r="G20" s="53">
        <f t="shared" si="1"/>
        <v>37248.75</v>
      </c>
      <c r="H20" s="53">
        <v>787.5</v>
      </c>
      <c r="I20" s="41">
        <v>4000</v>
      </c>
    </row>
    <row r="21" spans="1:10" x14ac:dyDescent="0.25">
      <c r="A21" s="4">
        <v>17</v>
      </c>
      <c r="B21" s="5" t="s">
        <v>233</v>
      </c>
      <c r="C21" s="5" t="s">
        <v>234</v>
      </c>
      <c r="D21" s="6">
        <v>1975</v>
      </c>
      <c r="E21" s="7">
        <v>32.1</v>
      </c>
      <c r="F21" s="8" t="s">
        <v>235</v>
      </c>
      <c r="G21" s="53">
        <f t="shared" si="1"/>
        <v>25278.75</v>
      </c>
      <c r="H21" s="53">
        <v>787.5</v>
      </c>
      <c r="I21" s="41">
        <v>4000</v>
      </c>
    </row>
    <row r="22" spans="1:10" x14ac:dyDescent="0.25">
      <c r="A22" s="4">
        <v>18</v>
      </c>
      <c r="B22" s="5" t="s">
        <v>188</v>
      </c>
      <c r="C22" s="5" t="s">
        <v>191</v>
      </c>
      <c r="D22" s="6">
        <v>1973</v>
      </c>
      <c r="E22" s="7">
        <v>38</v>
      </c>
      <c r="F22" s="8" t="s">
        <v>192</v>
      </c>
      <c r="G22" s="53">
        <f t="shared" si="1"/>
        <v>29925</v>
      </c>
      <c r="H22" s="53">
        <v>787.5</v>
      </c>
      <c r="I22" s="41">
        <v>4000</v>
      </c>
    </row>
    <row r="23" spans="1:10" x14ac:dyDescent="0.25">
      <c r="A23" s="4">
        <v>19</v>
      </c>
      <c r="B23" s="5" t="s">
        <v>39</v>
      </c>
      <c r="C23" s="5" t="s">
        <v>40</v>
      </c>
      <c r="D23" s="6">
        <v>1955</v>
      </c>
      <c r="E23" s="7">
        <v>51.1</v>
      </c>
      <c r="F23" s="8" t="s">
        <v>41</v>
      </c>
      <c r="G23" s="53">
        <f t="shared" si="1"/>
        <v>40241.25</v>
      </c>
      <c r="H23" s="53">
        <v>787.5</v>
      </c>
      <c r="I23" s="34">
        <v>4000</v>
      </c>
    </row>
    <row r="24" spans="1:10" x14ac:dyDescent="0.25">
      <c r="A24" s="4">
        <v>20</v>
      </c>
      <c r="B24" s="5" t="s">
        <v>39</v>
      </c>
      <c r="C24" s="5" t="s">
        <v>42</v>
      </c>
      <c r="D24" s="6">
        <v>1950</v>
      </c>
      <c r="E24" s="7">
        <v>67</v>
      </c>
      <c r="F24" s="8" t="s">
        <v>41</v>
      </c>
      <c r="G24" s="54">
        <f t="shared" si="1"/>
        <v>52762.5</v>
      </c>
      <c r="H24" s="53">
        <v>787.5</v>
      </c>
      <c r="I24" s="34">
        <v>4000</v>
      </c>
    </row>
    <row r="25" spans="1:10" x14ac:dyDescent="0.25">
      <c r="A25" s="4">
        <v>21</v>
      </c>
      <c r="B25" s="5" t="s">
        <v>39</v>
      </c>
      <c r="C25" s="5" t="s">
        <v>43</v>
      </c>
      <c r="D25" s="6">
        <v>1975</v>
      </c>
      <c r="E25" s="7">
        <v>37.799999999999997</v>
      </c>
      <c r="F25" s="8" t="s">
        <v>41</v>
      </c>
      <c r="G25" s="54">
        <f t="shared" si="1"/>
        <v>29767.499999999996</v>
      </c>
      <c r="H25" s="53">
        <v>787.5</v>
      </c>
      <c r="I25" s="34">
        <v>4000</v>
      </c>
    </row>
    <row r="26" spans="1:10" x14ac:dyDescent="0.25">
      <c r="A26" s="4">
        <v>22</v>
      </c>
      <c r="B26" s="5" t="s">
        <v>39</v>
      </c>
      <c r="C26" s="5" t="s">
        <v>132</v>
      </c>
      <c r="D26" s="6">
        <v>1975</v>
      </c>
      <c r="E26" s="7">
        <v>46.4</v>
      </c>
      <c r="F26" s="8" t="s">
        <v>41</v>
      </c>
      <c r="G26" s="54">
        <f t="shared" si="1"/>
        <v>36540</v>
      </c>
      <c r="H26" s="53">
        <v>787.5</v>
      </c>
      <c r="I26" s="34">
        <v>4000</v>
      </c>
    </row>
    <row r="27" spans="1:10" ht="50" x14ac:dyDescent="0.25">
      <c r="A27" s="4">
        <v>23</v>
      </c>
      <c r="B27" s="5" t="s">
        <v>133</v>
      </c>
      <c r="C27" s="5" t="s">
        <v>44</v>
      </c>
      <c r="D27" s="6">
        <v>1940</v>
      </c>
      <c r="E27" s="7">
        <v>286</v>
      </c>
      <c r="F27" s="8" t="s">
        <v>45</v>
      </c>
      <c r="G27" s="9">
        <f>SUM(H27*E27)</f>
        <v>480480</v>
      </c>
      <c r="H27" s="9">
        <v>1680</v>
      </c>
      <c r="I27" s="21" t="s">
        <v>165</v>
      </c>
    </row>
    <row r="28" spans="1:10" ht="25" x14ac:dyDescent="0.25">
      <c r="A28" s="4">
        <v>24</v>
      </c>
      <c r="B28" s="5" t="s">
        <v>46</v>
      </c>
      <c r="C28" s="5" t="s">
        <v>47</v>
      </c>
      <c r="D28" s="6">
        <v>1940</v>
      </c>
      <c r="E28" s="7">
        <v>528</v>
      </c>
      <c r="F28" s="8" t="s">
        <v>48</v>
      </c>
      <c r="G28" s="9">
        <f>SUM(H28*E28)</f>
        <v>776160</v>
      </c>
      <c r="H28" s="9">
        <v>1470</v>
      </c>
      <c r="I28" s="11">
        <v>22000</v>
      </c>
    </row>
    <row r="29" spans="1:10" ht="25" x14ac:dyDescent="0.25">
      <c r="A29" s="4">
        <v>25</v>
      </c>
      <c r="B29" s="5" t="s">
        <v>49</v>
      </c>
      <c r="C29" s="5" t="s">
        <v>50</v>
      </c>
      <c r="D29" s="6">
        <v>1940</v>
      </c>
      <c r="E29" s="7">
        <v>432</v>
      </c>
      <c r="F29" s="8" t="s">
        <v>48</v>
      </c>
      <c r="G29" s="9">
        <f>SUM(H29*E29)</f>
        <v>725760</v>
      </c>
      <c r="H29" s="9">
        <v>1680</v>
      </c>
      <c r="I29" s="11">
        <v>20000</v>
      </c>
    </row>
    <row r="30" spans="1:10" x14ac:dyDescent="0.25">
      <c r="A30" s="4">
        <v>26</v>
      </c>
      <c r="B30" s="5" t="s">
        <v>51</v>
      </c>
      <c r="C30" s="5" t="s">
        <v>52</v>
      </c>
      <c r="D30" s="6">
        <v>1985</v>
      </c>
      <c r="E30" s="7">
        <v>1465</v>
      </c>
      <c r="F30" s="8" t="s">
        <v>25</v>
      </c>
      <c r="G30" s="9">
        <f>SUM(H30*E30)</f>
        <v>2461200</v>
      </c>
      <c r="H30" s="9">
        <v>1680</v>
      </c>
      <c r="I30" s="11">
        <v>60000</v>
      </c>
    </row>
    <row r="31" spans="1:10" x14ac:dyDescent="0.25">
      <c r="A31" s="4">
        <v>27</v>
      </c>
      <c r="B31" s="5" t="s">
        <v>53</v>
      </c>
      <c r="C31" s="5" t="s">
        <v>54</v>
      </c>
      <c r="D31" s="6">
        <v>1957</v>
      </c>
      <c r="E31" s="7">
        <v>1976</v>
      </c>
      <c r="F31" s="8" t="s">
        <v>55</v>
      </c>
      <c r="G31" s="9">
        <f>SUM(E31*1400)</f>
        <v>2766400</v>
      </c>
      <c r="H31" s="9">
        <v>1470</v>
      </c>
      <c r="I31" s="11">
        <v>70000</v>
      </c>
      <c r="J31" s="1" t="s">
        <v>194</v>
      </c>
    </row>
    <row r="32" spans="1:10" ht="25" x14ac:dyDescent="0.25">
      <c r="A32" s="4">
        <v>28</v>
      </c>
      <c r="B32" s="5" t="s">
        <v>56</v>
      </c>
      <c r="C32" s="5" t="s">
        <v>57</v>
      </c>
      <c r="D32" s="6">
        <v>2000</v>
      </c>
      <c r="E32" s="7">
        <v>1600</v>
      </c>
      <c r="F32" s="8" t="s">
        <v>58</v>
      </c>
      <c r="G32" s="9">
        <f>SUM(H32*E32)</f>
        <v>2688000</v>
      </c>
      <c r="H32" s="9">
        <v>1680</v>
      </c>
      <c r="I32" s="11">
        <v>50000</v>
      </c>
    </row>
    <row r="33" spans="1:9" x14ac:dyDescent="0.25">
      <c r="A33" s="4">
        <v>29</v>
      </c>
      <c r="B33" s="5" t="s">
        <v>59</v>
      </c>
      <c r="C33" s="5" t="s">
        <v>60</v>
      </c>
      <c r="D33" s="6">
        <v>1565</v>
      </c>
      <c r="E33" s="7">
        <v>663</v>
      </c>
      <c r="F33" s="8" t="s">
        <v>61</v>
      </c>
      <c r="G33" s="9">
        <f>SUM(H33*E33)</f>
        <v>2088450</v>
      </c>
      <c r="H33" s="9">
        <v>3150</v>
      </c>
      <c r="I33" s="11">
        <v>5000</v>
      </c>
    </row>
    <row r="34" spans="1:9" ht="25" x14ac:dyDescent="0.25">
      <c r="A34" s="4">
        <v>30</v>
      </c>
      <c r="B34" s="5" t="s">
        <v>62</v>
      </c>
      <c r="C34" s="5" t="s">
        <v>221</v>
      </c>
      <c r="D34" s="6">
        <v>2001</v>
      </c>
      <c r="E34" s="7">
        <v>151</v>
      </c>
      <c r="F34" s="8" t="s">
        <v>55</v>
      </c>
      <c r="G34" s="9">
        <f>H34*E34</f>
        <v>253680</v>
      </c>
      <c r="H34" s="9">
        <v>1680</v>
      </c>
      <c r="I34" s="11">
        <v>8000</v>
      </c>
    </row>
    <row r="35" spans="1:9" x14ac:dyDescent="0.25">
      <c r="A35" s="4">
        <v>31</v>
      </c>
      <c r="B35" s="5" t="s">
        <v>63</v>
      </c>
      <c r="C35" s="5" t="s">
        <v>64</v>
      </c>
      <c r="D35" s="6">
        <v>1951</v>
      </c>
      <c r="E35" s="7">
        <v>769</v>
      </c>
      <c r="F35" s="8" t="s">
        <v>65</v>
      </c>
      <c r="G35" s="9">
        <f t="shared" ref="G35:G43" si="2">SUM(H35*E35)</f>
        <v>807450</v>
      </c>
      <c r="H35" s="9">
        <v>1050</v>
      </c>
      <c r="I35" s="11">
        <v>20000</v>
      </c>
    </row>
    <row r="36" spans="1:9" x14ac:dyDescent="0.25">
      <c r="A36" s="4">
        <v>32</v>
      </c>
      <c r="B36" s="5" t="s">
        <v>66</v>
      </c>
      <c r="C36" s="5" t="s">
        <v>67</v>
      </c>
      <c r="D36" s="6">
        <v>1870</v>
      </c>
      <c r="E36" s="7">
        <v>202</v>
      </c>
      <c r="F36" s="8" t="s">
        <v>55</v>
      </c>
      <c r="G36" s="9">
        <f t="shared" si="2"/>
        <v>318150</v>
      </c>
      <c r="H36" s="9">
        <v>1575</v>
      </c>
      <c r="I36" s="11">
        <v>5000</v>
      </c>
    </row>
    <row r="37" spans="1:9" x14ac:dyDescent="0.25">
      <c r="A37" s="4">
        <v>33</v>
      </c>
      <c r="B37" s="5" t="s">
        <v>68</v>
      </c>
      <c r="C37" s="5" t="s">
        <v>222</v>
      </c>
      <c r="D37" s="6">
        <v>1965</v>
      </c>
      <c r="E37" s="7">
        <v>292</v>
      </c>
      <c r="F37" s="8" t="s">
        <v>69</v>
      </c>
      <c r="G37" s="9">
        <f t="shared" si="2"/>
        <v>306600</v>
      </c>
      <c r="H37" s="9">
        <v>1050</v>
      </c>
      <c r="I37" s="11" t="s">
        <v>11</v>
      </c>
    </row>
    <row r="38" spans="1:9" x14ac:dyDescent="0.25">
      <c r="A38" s="4">
        <v>34</v>
      </c>
      <c r="B38" s="5" t="s">
        <v>70</v>
      </c>
      <c r="C38" s="5" t="s">
        <v>223</v>
      </c>
      <c r="D38" s="8">
        <v>1767</v>
      </c>
      <c r="E38" s="10">
        <v>1069</v>
      </c>
      <c r="F38" s="8" t="s">
        <v>55</v>
      </c>
      <c r="G38" s="30">
        <f t="shared" si="2"/>
        <v>3367350</v>
      </c>
      <c r="H38" s="30">
        <v>3150</v>
      </c>
      <c r="I38" s="11">
        <v>80000</v>
      </c>
    </row>
    <row r="39" spans="1:9" x14ac:dyDescent="0.25">
      <c r="A39" s="4">
        <v>35</v>
      </c>
      <c r="B39" s="5" t="s">
        <v>71</v>
      </c>
      <c r="C39" s="5" t="s">
        <v>224</v>
      </c>
      <c r="D39" s="8">
        <v>1770</v>
      </c>
      <c r="E39" s="10">
        <v>171</v>
      </c>
      <c r="F39" s="8" t="s">
        <v>55</v>
      </c>
      <c r="G39" s="30">
        <f t="shared" si="2"/>
        <v>538650</v>
      </c>
      <c r="H39" s="30">
        <v>3150</v>
      </c>
      <c r="I39" s="11">
        <v>10000</v>
      </c>
    </row>
    <row r="40" spans="1:9" x14ac:dyDescent="0.25">
      <c r="A40" s="4">
        <v>36</v>
      </c>
      <c r="B40" s="5" t="s">
        <v>72</v>
      </c>
      <c r="C40" s="5" t="s">
        <v>225</v>
      </c>
      <c r="D40" s="6">
        <v>1770</v>
      </c>
      <c r="E40" s="7">
        <v>238</v>
      </c>
      <c r="F40" s="8" t="s">
        <v>55</v>
      </c>
      <c r="G40" s="30">
        <f t="shared" si="2"/>
        <v>749700</v>
      </c>
      <c r="H40" s="30">
        <v>3150</v>
      </c>
      <c r="I40" s="11">
        <v>5000</v>
      </c>
    </row>
    <row r="41" spans="1:9" x14ac:dyDescent="0.25">
      <c r="A41" s="4">
        <v>37</v>
      </c>
      <c r="B41" s="5" t="s">
        <v>73</v>
      </c>
      <c r="C41" s="5" t="s">
        <v>226</v>
      </c>
      <c r="D41" s="6">
        <v>1800</v>
      </c>
      <c r="E41" s="7">
        <v>54</v>
      </c>
      <c r="F41" s="8" t="s">
        <v>74</v>
      </c>
      <c r="G41" s="30">
        <f t="shared" si="2"/>
        <v>170100</v>
      </c>
      <c r="H41" s="30">
        <v>3150</v>
      </c>
      <c r="I41" s="11" t="s">
        <v>11</v>
      </c>
    </row>
    <row r="42" spans="1:9" x14ac:dyDescent="0.25">
      <c r="A42" s="4">
        <v>38</v>
      </c>
      <c r="B42" s="5" t="s">
        <v>75</v>
      </c>
      <c r="C42" s="5" t="s">
        <v>227</v>
      </c>
      <c r="D42" s="6">
        <v>2001</v>
      </c>
      <c r="E42" s="7">
        <v>1242</v>
      </c>
      <c r="F42" s="8" t="s">
        <v>55</v>
      </c>
      <c r="G42" s="9">
        <f t="shared" si="2"/>
        <v>2086560</v>
      </c>
      <c r="H42" s="9">
        <v>1680</v>
      </c>
      <c r="I42" s="11">
        <v>50000</v>
      </c>
    </row>
    <row r="43" spans="1:9" x14ac:dyDescent="0.25">
      <c r="A43" s="4">
        <v>39</v>
      </c>
      <c r="B43" s="5" t="s">
        <v>76</v>
      </c>
      <c r="C43" s="5" t="s">
        <v>228</v>
      </c>
      <c r="D43" s="6">
        <v>2012</v>
      </c>
      <c r="E43" s="7">
        <v>934</v>
      </c>
      <c r="F43" s="8" t="s">
        <v>77</v>
      </c>
      <c r="G43" s="9">
        <f t="shared" si="2"/>
        <v>1569120</v>
      </c>
      <c r="H43" s="9">
        <v>1680</v>
      </c>
      <c r="I43" s="11">
        <v>45000</v>
      </c>
    </row>
    <row r="44" spans="1:9" x14ac:dyDescent="0.25">
      <c r="A44" s="4">
        <v>40</v>
      </c>
      <c r="B44" s="5" t="s">
        <v>78</v>
      </c>
      <c r="C44" s="5" t="s">
        <v>79</v>
      </c>
      <c r="D44" s="6">
        <v>1991</v>
      </c>
      <c r="E44" s="7">
        <v>32</v>
      </c>
      <c r="F44" s="8" t="s">
        <v>80</v>
      </c>
      <c r="G44" s="9">
        <f>SUM(E44*750)</f>
        <v>24000</v>
      </c>
      <c r="H44" s="9">
        <v>787.5</v>
      </c>
      <c r="I44" s="11" t="s">
        <v>11</v>
      </c>
    </row>
    <row r="45" spans="1:9" x14ac:dyDescent="0.25">
      <c r="A45" s="4">
        <v>41</v>
      </c>
      <c r="B45" s="5" t="s">
        <v>81</v>
      </c>
      <c r="C45" s="5" t="s">
        <v>82</v>
      </c>
      <c r="D45" s="6">
        <v>1976</v>
      </c>
      <c r="E45" s="7">
        <v>70</v>
      </c>
      <c r="F45" s="8" t="s">
        <v>80</v>
      </c>
      <c r="G45" s="9">
        <f>SUM(E45*750)</f>
        <v>52500</v>
      </c>
      <c r="H45" s="9">
        <v>787.5</v>
      </c>
      <c r="I45" s="11">
        <v>2500</v>
      </c>
    </row>
    <row r="46" spans="1:9" x14ac:dyDescent="0.25">
      <c r="A46" s="4">
        <v>42</v>
      </c>
      <c r="B46" s="5" t="s">
        <v>83</v>
      </c>
      <c r="C46" s="5" t="s">
        <v>84</v>
      </c>
      <c r="D46" s="6">
        <v>1976</v>
      </c>
      <c r="E46" s="7">
        <v>48</v>
      </c>
      <c r="F46" s="8" t="s">
        <v>80</v>
      </c>
      <c r="G46" s="9">
        <f>H46*E46</f>
        <v>37800</v>
      </c>
      <c r="H46" s="9">
        <v>787.5</v>
      </c>
      <c r="I46" s="11">
        <v>2500</v>
      </c>
    </row>
    <row r="47" spans="1:9" x14ac:dyDescent="0.25">
      <c r="A47" s="4">
        <v>43</v>
      </c>
      <c r="B47" s="5" t="s">
        <v>85</v>
      </c>
      <c r="C47" s="5" t="s">
        <v>86</v>
      </c>
      <c r="D47" s="6">
        <v>1983</v>
      </c>
      <c r="E47" s="7">
        <v>73</v>
      </c>
      <c r="F47" s="8" t="s">
        <v>80</v>
      </c>
      <c r="G47" s="9">
        <f>H47*E47</f>
        <v>57487.5</v>
      </c>
      <c r="H47" s="9">
        <v>787.5</v>
      </c>
      <c r="I47" s="11">
        <v>4000</v>
      </c>
    </row>
    <row r="48" spans="1:9" x14ac:dyDescent="0.25">
      <c r="A48" s="4">
        <v>44</v>
      </c>
      <c r="B48" s="5" t="s">
        <v>87</v>
      </c>
      <c r="C48" s="5" t="s">
        <v>88</v>
      </c>
      <c r="D48" s="6">
        <v>1924</v>
      </c>
      <c r="E48" s="7">
        <v>2041</v>
      </c>
      <c r="F48" s="8" t="s">
        <v>77</v>
      </c>
      <c r="G48" s="9">
        <f>SUM(H48*E48)</f>
        <v>6429150</v>
      </c>
      <c r="H48" s="9">
        <v>3150</v>
      </c>
      <c r="I48" s="11">
        <v>80000</v>
      </c>
    </row>
    <row r="49" spans="1:10" x14ac:dyDescent="0.25">
      <c r="A49" s="4">
        <v>45</v>
      </c>
      <c r="B49" s="5" t="s">
        <v>89</v>
      </c>
      <c r="C49" s="5" t="s">
        <v>90</v>
      </c>
      <c r="D49" s="6">
        <v>1960</v>
      </c>
      <c r="E49" s="7">
        <v>816</v>
      </c>
      <c r="F49" s="8" t="s">
        <v>91</v>
      </c>
      <c r="G49" s="9">
        <f>H49*E49</f>
        <v>1285200</v>
      </c>
      <c r="H49" s="9">
        <v>1575</v>
      </c>
      <c r="I49" s="11">
        <v>50000</v>
      </c>
    </row>
    <row r="50" spans="1:10" x14ac:dyDescent="0.25">
      <c r="A50" s="4">
        <v>46</v>
      </c>
      <c r="B50" s="5" t="s">
        <v>92</v>
      </c>
      <c r="C50" s="5" t="s">
        <v>93</v>
      </c>
      <c r="D50" s="6">
        <v>1960</v>
      </c>
      <c r="E50" s="7">
        <v>416</v>
      </c>
      <c r="F50" s="8" t="s">
        <v>91</v>
      </c>
      <c r="G50" s="9">
        <f>SUM(H50*E50)</f>
        <v>665600</v>
      </c>
      <c r="H50" s="9">
        <v>1600</v>
      </c>
      <c r="I50" s="11">
        <v>10000</v>
      </c>
    </row>
    <row r="51" spans="1:10" x14ac:dyDescent="0.25">
      <c r="A51" s="4">
        <v>47</v>
      </c>
      <c r="B51" s="5" t="s">
        <v>94</v>
      </c>
      <c r="C51" s="5" t="s">
        <v>229</v>
      </c>
      <c r="D51" s="6">
        <v>1895</v>
      </c>
      <c r="E51" s="7">
        <v>436</v>
      </c>
      <c r="F51" s="8" t="s">
        <v>91</v>
      </c>
      <c r="G51" s="9">
        <f>SUM(H51*E51)</f>
        <v>1373400</v>
      </c>
      <c r="H51" s="9">
        <v>3150</v>
      </c>
      <c r="I51" s="11">
        <v>20000</v>
      </c>
    </row>
    <row r="52" spans="1:10" x14ac:dyDescent="0.25">
      <c r="A52" s="4">
        <v>48</v>
      </c>
      <c r="B52" s="5" t="s">
        <v>95</v>
      </c>
      <c r="C52" s="5" t="s">
        <v>230</v>
      </c>
      <c r="D52" s="6">
        <v>1800</v>
      </c>
      <c r="E52" s="7">
        <v>53</v>
      </c>
      <c r="F52" s="8" t="s">
        <v>91</v>
      </c>
      <c r="G52" s="9">
        <f>SUM(H52*E52)</f>
        <v>166950</v>
      </c>
      <c r="H52" s="9">
        <v>3150</v>
      </c>
      <c r="I52" s="23">
        <v>20000</v>
      </c>
    </row>
    <row r="53" spans="1:10" x14ac:dyDescent="0.25">
      <c r="A53" s="4">
        <v>49</v>
      </c>
      <c r="B53" s="5" t="s">
        <v>96</v>
      </c>
      <c r="C53" s="5" t="s">
        <v>231</v>
      </c>
      <c r="D53" s="6">
        <v>2000</v>
      </c>
      <c r="E53" s="7">
        <v>27</v>
      </c>
      <c r="F53" s="8" t="s">
        <v>97</v>
      </c>
      <c r="G53" s="9">
        <f>H53*E53</f>
        <v>28350</v>
      </c>
      <c r="H53" s="9">
        <v>1050</v>
      </c>
      <c r="I53" s="11" t="s">
        <v>11</v>
      </c>
    </row>
    <row r="54" spans="1:10" ht="25" x14ac:dyDescent="0.25">
      <c r="A54" s="4">
        <v>50</v>
      </c>
      <c r="B54" s="5" t="s">
        <v>98</v>
      </c>
      <c r="C54" s="5" t="s">
        <v>232</v>
      </c>
      <c r="D54" s="6">
        <v>1900</v>
      </c>
      <c r="E54" s="7">
        <v>239</v>
      </c>
      <c r="F54" s="8" t="s">
        <v>99</v>
      </c>
      <c r="G54" s="9">
        <f>SUM(H54*E54)</f>
        <v>752850</v>
      </c>
      <c r="H54" s="9">
        <v>3150</v>
      </c>
      <c r="I54" s="11">
        <v>25000</v>
      </c>
    </row>
    <row r="55" spans="1:10" x14ac:dyDescent="0.25">
      <c r="A55" s="4">
        <v>51</v>
      </c>
      <c r="B55" s="5" t="s">
        <v>178</v>
      </c>
      <c r="C55" s="5" t="s">
        <v>179</v>
      </c>
      <c r="D55" s="6">
        <v>1956</v>
      </c>
      <c r="E55" s="7">
        <v>490.4</v>
      </c>
      <c r="F55" s="8" t="s">
        <v>147</v>
      </c>
      <c r="G55" s="9">
        <f>SUM(H55*E55)</f>
        <v>720888</v>
      </c>
      <c r="H55" s="9">
        <v>1470</v>
      </c>
      <c r="I55" s="17"/>
    </row>
    <row r="56" spans="1:10" x14ac:dyDescent="0.25">
      <c r="A56" s="4">
        <v>52</v>
      </c>
      <c r="B56" s="5" t="s">
        <v>171</v>
      </c>
      <c r="C56" s="5" t="s">
        <v>102</v>
      </c>
      <c r="D56" s="6">
        <v>1975</v>
      </c>
      <c r="E56" s="7">
        <v>2252</v>
      </c>
      <c r="F56" s="8" t="s">
        <v>101</v>
      </c>
      <c r="G56" s="9">
        <f t="shared" ref="G56:G66" si="3">H56*E56</f>
        <v>3546900</v>
      </c>
      <c r="H56" s="9">
        <v>1575</v>
      </c>
      <c r="I56" s="24">
        <v>60000</v>
      </c>
    </row>
    <row r="57" spans="1:10" ht="75" x14ac:dyDescent="0.25">
      <c r="A57" s="4">
        <v>53</v>
      </c>
      <c r="B57" s="5" t="s">
        <v>131</v>
      </c>
      <c r="C57" s="5" t="s">
        <v>103</v>
      </c>
      <c r="D57" s="6">
        <v>1999</v>
      </c>
      <c r="E57" s="7">
        <v>610</v>
      </c>
      <c r="F57" s="8" t="s">
        <v>104</v>
      </c>
      <c r="G57" s="9">
        <f t="shared" si="3"/>
        <v>1024800</v>
      </c>
      <c r="H57" s="9">
        <v>1680</v>
      </c>
      <c r="I57" s="24" t="s">
        <v>172</v>
      </c>
      <c r="J57" s="1" t="s">
        <v>196</v>
      </c>
    </row>
    <row r="58" spans="1:10" x14ac:dyDescent="0.25">
      <c r="A58" s="4">
        <v>54</v>
      </c>
      <c r="B58" s="5" t="s">
        <v>170</v>
      </c>
      <c r="C58" s="5" t="s">
        <v>167</v>
      </c>
      <c r="D58" s="6">
        <v>1959</v>
      </c>
      <c r="E58" s="7">
        <v>261.39999999999998</v>
      </c>
      <c r="F58" s="8" t="s">
        <v>99</v>
      </c>
      <c r="G58" s="9">
        <f t="shared" si="3"/>
        <v>205852.49999999997</v>
      </c>
      <c r="H58" s="9">
        <v>787.5</v>
      </c>
      <c r="I58" s="24"/>
    </row>
    <row r="59" spans="1:10" x14ac:dyDescent="0.25">
      <c r="A59" s="4">
        <v>55</v>
      </c>
      <c r="B59" s="5" t="s">
        <v>105</v>
      </c>
      <c r="C59" s="5" t="s">
        <v>106</v>
      </c>
      <c r="D59" s="6">
        <v>1938</v>
      </c>
      <c r="E59" s="7">
        <v>507.4</v>
      </c>
      <c r="F59" s="8" t="s">
        <v>100</v>
      </c>
      <c r="G59" s="9">
        <f t="shared" si="3"/>
        <v>745878</v>
      </c>
      <c r="H59" s="9">
        <v>1470</v>
      </c>
      <c r="I59" s="25">
        <v>12000</v>
      </c>
    </row>
    <row r="60" spans="1:10" x14ac:dyDescent="0.25">
      <c r="A60" s="4">
        <v>56</v>
      </c>
      <c r="B60" s="5" t="s">
        <v>107</v>
      </c>
      <c r="C60" s="5" t="s">
        <v>108</v>
      </c>
      <c r="D60" s="6">
        <v>1935</v>
      </c>
      <c r="E60" s="7">
        <v>96</v>
      </c>
      <c r="F60" s="8" t="s">
        <v>109</v>
      </c>
      <c r="G60" s="9">
        <f t="shared" si="3"/>
        <v>100800</v>
      </c>
      <c r="H60" s="9">
        <v>1050</v>
      </c>
      <c r="I60" s="17" t="s">
        <v>11</v>
      </c>
    </row>
    <row r="61" spans="1:10" x14ac:dyDescent="0.25">
      <c r="A61" s="4">
        <v>57</v>
      </c>
      <c r="B61" s="5" t="s">
        <v>110</v>
      </c>
      <c r="C61" s="5" t="s">
        <v>111</v>
      </c>
      <c r="D61" s="6">
        <v>1971</v>
      </c>
      <c r="E61" s="7">
        <v>105</v>
      </c>
      <c r="F61" s="8" t="s">
        <v>109</v>
      </c>
      <c r="G61" s="9">
        <f t="shared" si="3"/>
        <v>82687.5</v>
      </c>
      <c r="H61" s="9">
        <v>787.5</v>
      </c>
      <c r="I61" s="17" t="s">
        <v>11</v>
      </c>
    </row>
    <row r="62" spans="1:10" x14ac:dyDescent="0.25">
      <c r="A62" s="4">
        <v>58</v>
      </c>
      <c r="B62" s="55" t="s">
        <v>162</v>
      </c>
      <c r="C62" s="55" t="s">
        <v>113</v>
      </c>
      <c r="D62" s="43">
        <v>1950</v>
      </c>
      <c r="E62" s="57">
        <v>61.7</v>
      </c>
      <c r="F62" s="43" t="s">
        <v>100</v>
      </c>
      <c r="G62" s="54">
        <f t="shared" si="3"/>
        <v>48588.75</v>
      </c>
      <c r="H62" s="9">
        <v>787.5</v>
      </c>
      <c r="I62" s="58">
        <v>3000</v>
      </c>
    </row>
    <row r="63" spans="1:10" x14ac:dyDescent="0.25">
      <c r="A63" s="4">
        <v>59</v>
      </c>
      <c r="B63" s="55" t="s">
        <v>112</v>
      </c>
      <c r="C63" s="55" t="s">
        <v>114</v>
      </c>
      <c r="D63" s="56">
        <v>1968</v>
      </c>
      <c r="E63" s="57">
        <v>49.5</v>
      </c>
      <c r="F63" s="43" t="s">
        <v>100</v>
      </c>
      <c r="G63" s="54">
        <f t="shared" si="3"/>
        <v>38981.25</v>
      </c>
      <c r="H63" s="9">
        <v>787.5</v>
      </c>
      <c r="I63" s="58" t="s">
        <v>11</v>
      </c>
    </row>
    <row r="64" spans="1:10" x14ac:dyDescent="0.25">
      <c r="A64" s="4">
        <v>60</v>
      </c>
      <c r="B64" s="55" t="s">
        <v>115</v>
      </c>
      <c r="C64" s="55" t="s">
        <v>116</v>
      </c>
      <c r="D64" s="56">
        <v>2001</v>
      </c>
      <c r="E64" s="57">
        <v>55</v>
      </c>
      <c r="F64" s="43" t="s">
        <v>100</v>
      </c>
      <c r="G64" s="54">
        <f t="shared" si="3"/>
        <v>43312.5</v>
      </c>
      <c r="H64" s="9">
        <v>787.5</v>
      </c>
      <c r="I64" s="58" t="s">
        <v>11</v>
      </c>
    </row>
    <row r="65" spans="1:9" x14ac:dyDescent="0.25">
      <c r="A65" s="4">
        <v>61</v>
      </c>
      <c r="B65" s="55" t="s">
        <v>130</v>
      </c>
      <c r="C65" s="55" t="s">
        <v>135</v>
      </c>
      <c r="D65" s="56">
        <v>2016</v>
      </c>
      <c r="E65" s="57">
        <v>51.9</v>
      </c>
      <c r="F65" s="43" t="s">
        <v>80</v>
      </c>
      <c r="G65" s="54">
        <f t="shared" si="3"/>
        <v>40871.25</v>
      </c>
      <c r="H65" s="9">
        <v>787.5</v>
      </c>
      <c r="I65" s="58">
        <v>3000</v>
      </c>
    </row>
    <row r="66" spans="1:9" x14ac:dyDescent="0.25">
      <c r="A66" s="4">
        <v>62</v>
      </c>
      <c r="B66" s="45" t="s">
        <v>134</v>
      </c>
      <c r="C66" s="45" t="s">
        <v>136</v>
      </c>
      <c r="D66" s="40">
        <v>1975</v>
      </c>
      <c r="E66" s="40">
        <v>38.299999999999997</v>
      </c>
      <c r="F66" s="43" t="s">
        <v>41</v>
      </c>
      <c r="G66" s="46">
        <f t="shared" si="3"/>
        <v>30161.249999999996</v>
      </c>
      <c r="H66" s="9">
        <v>787.5</v>
      </c>
      <c r="I66" s="42" t="s">
        <v>11</v>
      </c>
    </row>
    <row r="67" spans="1:9" x14ac:dyDescent="0.25">
      <c r="A67" s="44"/>
      <c r="B67" s="45"/>
      <c r="C67" s="45"/>
      <c r="D67" s="40"/>
      <c r="E67" s="40"/>
      <c r="F67" s="43"/>
      <c r="G67" s="46"/>
      <c r="H67" s="46"/>
      <c r="I67" s="42"/>
    </row>
    <row r="68" spans="1:9" ht="13" x14ac:dyDescent="0.3">
      <c r="A68" s="4"/>
      <c r="B68" s="27" t="s">
        <v>137</v>
      </c>
      <c r="C68" s="26"/>
      <c r="D68" s="22"/>
      <c r="E68" s="22"/>
      <c r="F68" s="22"/>
      <c r="G68" s="8"/>
      <c r="H68" s="8"/>
      <c r="I68" s="11"/>
    </row>
    <row r="69" spans="1:9" x14ac:dyDescent="0.25">
      <c r="A69" s="4">
        <v>63</v>
      </c>
      <c r="B69" s="26" t="s">
        <v>138</v>
      </c>
      <c r="C69" s="26" t="s">
        <v>214</v>
      </c>
      <c r="D69" s="22">
        <v>2018</v>
      </c>
      <c r="E69" s="22"/>
      <c r="F69" s="29" t="s">
        <v>147</v>
      </c>
      <c r="G69" s="31">
        <v>31500</v>
      </c>
      <c r="H69" s="31"/>
      <c r="I69" s="11"/>
    </row>
    <row r="70" spans="1:9" x14ac:dyDescent="0.25">
      <c r="A70" s="4">
        <v>64</v>
      </c>
      <c r="B70" s="26" t="s">
        <v>139</v>
      </c>
      <c r="C70" s="26" t="s">
        <v>140</v>
      </c>
      <c r="D70" s="22">
        <v>2017</v>
      </c>
      <c r="E70" s="22"/>
      <c r="F70" s="29" t="s">
        <v>147</v>
      </c>
      <c r="G70" s="31">
        <v>19425</v>
      </c>
      <c r="H70" s="31"/>
      <c r="I70" s="11"/>
    </row>
    <row r="71" spans="1:9" x14ac:dyDescent="0.25">
      <c r="A71" s="4">
        <v>65</v>
      </c>
      <c r="B71" s="26" t="s">
        <v>141</v>
      </c>
      <c r="C71" s="26" t="s">
        <v>142</v>
      </c>
      <c r="D71" s="22">
        <v>2013</v>
      </c>
      <c r="E71" s="22"/>
      <c r="F71" s="29" t="s">
        <v>147</v>
      </c>
      <c r="G71" s="31">
        <v>48825</v>
      </c>
      <c r="H71" s="31"/>
      <c r="I71" s="11"/>
    </row>
    <row r="72" spans="1:9" x14ac:dyDescent="0.25">
      <c r="A72" s="4">
        <v>66</v>
      </c>
      <c r="B72" s="26" t="s">
        <v>143</v>
      </c>
      <c r="C72" s="28" t="s">
        <v>144</v>
      </c>
      <c r="D72" s="22">
        <v>2017</v>
      </c>
      <c r="E72" s="22"/>
      <c r="F72" s="29" t="s">
        <v>147</v>
      </c>
      <c r="G72" s="31">
        <v>38850</v>
      </c>
      <c r="H72" s="31"/>
      <c r="I72" s="11"/>
    </row>
    <row r="73" spans="1:9" x14ac:dyDescent="0.25">
      <c r="A73" s="4">
        <v>67</v>
      </c>
      <c r="B73" s="26" t="s">
        <v>211</v>
      </c>
      <c r="C73" s="28" t="s">
        <v>210</v>
      </c>
      <c r="D73" s="22">
        <v>2021</v>
      </c>
      <c r="E73" s="22"/>
      <c r="F73" s="29" t="s">
        <v>147</v>
      </c>
      <c r="G73" s="31">
        <v>9555</v>
      </c>
      <c r="H73" s="31"/>
      <c r="I73" s="11"/>
    </row>
    <row r="74" spans="1:9" x14ac:dyDescent="0.25">
      <c r="A74" s="4">
        <v>68</v>
      </c>
      <c r="B74" s="26" t="s">
        <v>145</v>
      </c>
      <c r="C74" s="26" t="s">
        <v>146</v>
      </c>
      <c r="D74" s="22">
        <v>2011</v>
      </c>
      <c r="E74" s="22"/>
      <c r="F74" s="29" t="s">
        <v>147</v>
      </c>
      <c r="G74" s="31">
        <v>18900</v>
      </c>
      <c r="H74" s="31"/>
      <c r="I74" s="11"/>
    </row>
    <row r="75" spans="1:9" x14ac:dyDescent="0.25">
      <c r="A75" s="4">
        <v>69</v>
      </c>
      <c r="B75" s="26" t="s">
        <v>153</v>
      </c>
      <c r="C75" s="28" t="s">
        <v>169</v>
      </c>
      <c r="D75" s="22">
        <v>2004</v>
      </c>
      <c r="E75" s="22"/>
      <c r="F75" s="22" t="s">
        <v>147</v>
      </c>
      <c r="G75" s="33">
        <v>21000</v>
      </c>
      <c r="H75" s="31"/>
      <c r="I75" s="11"/>
    </row>
    <row r="76" spans="1:9" x14ac:dyDescent="0.25">
      <c r="A76" s="4">
        <v>70</v>
      </c>
      <c r="B76" s="26" t="s">
        <v>161</v>
      </c>
      <c r="C76" s="28" t="s">
        <v>168</v>
      </c>
      <c r="D76" s="22">
        <v>2022</v>
      </c>
      <c r="E76" s="22"/>
      <c r="F76" s="22" t="s">
        <v>147</v>
      </c>
      <c r="G76" s="33">
        <v>22050</v>
      </c>
      <c r="H76" s="31"/>
      <c r="I76" s="11"/>
    </row>
    <row r="77" spans="1:9" x14ac:dyDescent="0.25">
      <c r="A77" s="4">
        <v>71</v>
      </c>
      <c r="B77" s="26" t="s">
        <v>154</v>
      </c>
      <c r="C77" s="28" t="s">
        <v>155</v>
      </c>
      <c r="D77" s="22">
        <v>2022</v>
      </c>
      <c r="E77" s="22"/>
      <c r="F77" s="22" t="s">
        <v>147</v>
      </c>
      <c r="G77" s="33">
        <v>735000</v>
      </c>
      <c r="H77" s="31"/>
      <c r="I77" s="34">
        <f>22000*1.05</f>
        <v>23100</v>
      </c>
    </row>
    <row r="78" spans="1:9" x14ac:dyDescent="0.25">
      <c r="A78" s="4">
        <v>72</v>
      </c>
      <c r="B78" s="26" t="s">
        <v>157</v>
      </c>
      <c r="C78" s="28" t="s">
        <v>158</v>
      </c>
      <c r="D78" s="22">
        <v>2020</v>
      </c>
      <c r="E78" s="22"/>
      <c r="F78" s="22" t="s">
        <v>156</v>
      </c>
      <c r="G78" s="33">
        <v>13650</v>
      </c>
      <c r="H78" s="31"/>
      <c r="I78" s="11"/>
    </row>
    <row r="79" spans="1:9" x14ac:dyDescent="0.25">
      <c r="A79" s="4">
        <v>73</v>
      </c>
      <c r="B79" s="26" t="s">
        <v>159</v>
      </c>
      <c r="C79" s="28" t="s">
        <v>160</v>
      </c>
      <c r="D79" s="22">
        <v>2019</v>
      </c>
      <c r="E79" s="22"/>
      <c r="F79" s="22" t="s">
        <v>156</v>
      </c>
      <c r="G79" s="33">
        <v>15750</v>
      </c>
      <c r="H79" s="31"/>
      <c r="I79" s="11"/>
    </row>
    <row r="80" spans="1:9" x14ac:dyDescent="0.25">
      <c r="A80" s="4">
        <v>74</v>
      </c>
      <c r="B80" s="38" t="s">
        <v>163</v>
      </c>
      <c r="C80" s="39" t="s">
        <v>168</v>
      </c>
      <c r="D80" s="40">
        <v>2022</v>
      </c>
      <c r="E80" s="40"/>
      <c r="F80" s="40" t="s">
        <v>147</v>
      </c>
      <c r="G80" s="41">
        <v>693000</v>
      </c>
      <c r="H80" s="31"/>
      <c r="I80" s="42"/>
    </row>
    <row r="81" spans="1:10" x14ac:dyDescent="0.25">
      <c r="A81" s="4">
        <v>75</v>
      </c>
      <c r="B81" s="26" t="s">
        <v>166</v>
      </c>
      <c r="C81" s="26" t="s">
        <v>173</v>
      </c>
      <c r="D81" s="22">
        <v>2021</v>
      </c>
      <c r="E81" s="4"/>
      <c r="F81" s="29" t="s">
        <v>147</v>
      </c>
      <c r="G81" s="33">
        <v>30450</v>
      </c>
      <c r="H81" s="31"/>
      <c r="I81" s="32"/>
    </row>
    <row r="82" spans="1:10" x14ac:dyDescent="0.25">
      <c r="A82" s="4">
        <v>76</v>
      </c>
      <c r="B82" s="37" t="s">
        <v>174</v>
      </c>
      <c r="C82" s="26" t="s">
        <v>176</v>
      </c>
      <c r="D82" s="22">
        <v>2017</v>
      </c>
      <c r="E82" s="4"/>
      <c r="F82" s="29" t="s">
        <v>147</v>
      </c>
      <c r="G82" s="33">
        <v>5250</v>
      </c>
      <c r="H82" s="31"/>
      <c r="I82" s="32"/>
    </row>
    <row r="83" spans="1:10" x14ac:dyDescent="0.25">
      <c r="A83" s="4">
        <v>77</v>
      </c>
      <c r="B83" s="37" t="s">
        <v>212</v>
      </c>
      <c r="C83" s="26" t="s">
        <v>217</v>
      </c>
      <c r="D83" s="22">
        <v>2023</v>
      </c>
      <c r="E83" s="4"/>
      <c r="F83" s="29" t="s">
        <v>147</v>
      </c>
      <c r="G83" s="33">
        <v>22050</v>
      </c>
      <c r="H83" s="31"/>
      <c r="I83" s="32"/>
    </row>
    <row r="84" spans="1:10" x14ac:dyDescent="0.25">
      <c r="A84" s="4">
        <v>78</v>
      </c>
      <c r="B84" s="37" t="s">
        <v>174</v>
      </c>
      <c r="C84" s="26" t="s">
        <v>209</v>
      </c>
      <c r="D84" s="22">
        <v>2019</v>
      </c>
      <c r="E84" s="4"/>
      <c r="F84" s="29" t="s">
        <v>147</v>
      </c>
      <c r="G84" s="33">
        <v>14070</v>
      </c>
      <c r="H84" s="31"/>
      <c r="I84" s="32"/>
    </row>
    <row r="85" spans="1:10" x14ac:dyDescent="0.25">
      <c r="A85" s="4">
        <v>79</v>
      </c>
      <c r="B85" s="37" t="s">
        <v>177</v>
      </c>
      <c r="C85" s="26" t="s">
        <v>175</v>
      </c>
      <c r="D85" s="22">
        <v>2011</v>
      </c>
      <c r="E85" s="4"/>
      <c r="F85" s="29" t="s">
        <v>147</v>
      </c>
      <c r="G85" s="33">
        <v>52500</v>
      </c>
      <c r="H85" s="31"/>
      <c r="I85" s="32"/>
    </row>
    <row r="86" spans="1:10" x14ac:dyDescent="0.25">
      <c r="A86" s="4">
        <v>80</v>
      </c>
      <c r="B86" s="37" t="s">
        <v>180</v>
      </c>
      <c r="C86" s="26" t="s">
        <v>181</v>
      </c>
      <c r="D86" s="22">
        <v>2022</v>
      </c>
      <c r="E86" s="4"/>
      <c r="F86" s="29" t="s">
        <v>147</v>
      </c>
      <c r="G86" s="33">
        <v>33817.35</v>
      </c>
      <c r="H86" s="31"/>
      <c r="I86" s="32"/>
    </row>
    <row r="87" spans="1:10" x14ac:dyDescent="0.25">
      <c r="A87" s="4">
        <v>81</v>
      </c>
      <c r="B87" s="37" t="s">
        <v>200</v>
      </c>
      <c r="C87" s="26" t="s">
        <v>187</v>
      </c>
      <c r="D87" s="22">
        <v>2016</v>
      </c>
      <c r="E87" s="4"/>
      <c r="F87" s="29" t="s">
        <v>147</v>
      </c>
      <c r="G87" s="33">
        <v>14450.1</v>
      </c>
      <c r="H87" s="31"/>
      <c r="I87" s="32"/>
      <c r="J87" s="1" t="s">
        <v>183</v>
      </c>
    </row>
    <row r="88" spans="1:10" x14ac:dyDescent="0.25">
      <c r="A88" s="4">
        <v>82</v>
      </c>
      <c r="B88" s="37" t="s">
        <v>184</v>
      </c>
      <c r="C88" s="26" t="s">
        <v>185</v>
      </c>
      <c r="D88" s="22">
        <v>2017</v>
      </c>
      <c r="E88" s="4"/>
      <c r="F88" s="29" t="s">
        <v>147</v>
      </c>
      <c r="G88" s="33">
        <v>8505</v>
      </c>
      <c r="H88" s="31"/>
      <c r="I88" s="32"/>
    </row>
    <row r="89" spans="1:10" x14ac:dyDescent="0.25">
      <c r="A89" s="4">
        <v>83</v>
      </c>
      <c r="B89" s="37" t="s">
        <v>213</v>
      </c>
      <c r="C89" s="26" t="s">
        <v>216</v>
      </c>
      <c r="D89" s="22">
        <v>2021</v>
      </c>
      <c r="E89" s="4"/>
      <c r="F89" s="29" t="s">
        <v>147</v>
      </c>
      <c r="G89" s="33">
        <v>24255</v>
      </c>
      <c r="H89" s="31"/>
      <c r="I89" s="32"/>
    </row>
    <row r="90" spans="1:10" x14ac:dyDescent="0.25">
      <c r="A90" s="4">
        <v>84</v>
      </c>
      <c r="B90" s="37" t="s">
        <v>205</v>
      </c>
      <c r="C90" s="26" t="s">
        <v>206</v>
      </c>
      <c r="D90" s="22">
        <v>2021</v>
      </c>
      <c r="E90" s="4"/>
      <c r="F90" s="29" t="s">
        <v>147</v>
      </c>
      <c r="G90" s="33">
        <v>24255</v>
      </c>
      <c r="H90" s="31"/>
      <c r="I90" s="32"/>
    </row>
    <row r="91" spans="1:10" x14ac:dyDescent="0.25">
      <c r="A91" s="4">
        <v>85</v>
      </c>
      <c r="B91" s="37" t="s">
        <v>207</v>
      </c>
      <c r="C91" s="26" t="s">
        <v>208</v>
      </c>
      <c r="D91" s="22">
        <v>2024</v>
      </c>
      <c r="E91" s="4"/>
      <c r="F91" s="29" t="s">
        <v>147</v>
      </c>
      <c r="G91" s="33">
        <v>24150</v>
      </c>
      <c r="H91" s="31"/>
      <c r="I91" s="32"/>
    </row>
    <row r="92" spans="1:10" x14ac:dyDescent="0.25">
      <c r="A92" s="4">
        <v>86</v>
      </c>
      <c r="B92" s="37" t="s">
        <v>186</v>
      </c>
      <c r="C92" s="26" t="s">
        <v>182</v>
      </c>
      <c r="D92" s="22">
        <v>2024</v>
      </c>
      <c r="E92" s="4"/>
      <c r="F92" s="29" t="s">
        <v>147</v>
      </c>
      <c r="G92" s="33">
        <v>29128.050000000003</v>
      </c>
      <c r="H92" s="31"/>
      <c r="I92" s="32"/>
      <c r="J92" s="1" t="s">
        <v>183</v>
      </c>
    </row>
    <row r="93" spans="1:10" x14ac:dyDescent="0.25">
      <c r="A93" s="4">
        <v>87</v>
      </c>
      <c r="B93" s="37" t="s">
        <v>199</v>
      </c>
      <c r="C93" s="37" t="s">
        <v>198</v>
      </c>
      <c r="D93" s="47">
        <v>2018</v>
      </c>
      <c r="E93" s="48"/>
      <c r="F93" s="50" t="s">
        <v>147</v>
      </c>
      <c r="G93" s="49">
        <v>31500</v>
      </c>
      <c r="H93" s="31"/>
      <c r="I93" s="51"/>
    </row>
    <row r="94" spans="1:10" x14ac:dyDescent="0.25">
      <c r="A94" s="4">
        <v>88</v>
      </c>
      <c r="B94" s="37" t="s">
        <v>219</v>
      </c>
      <c r="C94" s="37" t="s">
        <v>218</v>
      </c>
      <c r="D94" s="22">
        <v>2014</v>
      </c>
      <c r="E94" s="4"/>
      <c r="F94" s="50" t="s">
        <v>147</v>
      </c>
      <c r="G94" s="33">
        <v>21000</v>
      </c>
      <c r="H94" s="31"/>
      <c r="I94" s="32"/>
    </row>
    <row r="95" spans="1:10" x14ac:dyDescent="0.25">
      <c r="A95" s="4">
        <v>89</v>
      </c>
      <c r="B95" s="37" t="s">
        <v>201</v>
      </c>
      <c r="C95" s="37" t="s">
        <v>202</v>
      </c>
      <c r="D95" s="22">
        <v>2017</v>
      </c>
      <c r="E95" s="4"/>
      <c r="F95" s="50" t="s">
        <v>147</v>
      </c>
      <c r="G95" s="33">
        <v>31185</v>
      </c>
      <c r="H95" s="31"/>
      <c r="I95" s="32"/>
    </row>
    <row r="96" spans="1:10" x14ac:dyDescent="0.25">
      <c r="A96" s="4">
        <v>90</v>
      </c>
      <c r="B96" s="37" t="s">
        <v>203</v>
      </c>
      <c r="C96" s="37" t="s">
        <v>204</v>
      </c>
      <c r="D96" s="22">
        <v>2017</v>
      </c>
      <c r="E96" s="4"/>
      <c r="F96" s="50" t="s">
        <v>147</v>
      </c>
      <c r="G96" s="33">
        <v>16905</v>
      </c>
      <c r="H96" s="31"/>
      <c r="I96" s="32"/>
    </row>
    <row r="97" spans="1:9" x14ac:dyDescent="0.25">
      <c r="A97" s="4">
        <v>91</v>
      </c>
      <c r="B97" s="37" t="s">
        <v>236</v>
      </c>
      <c r="C97" s="37" t="s">
        <v>237</v>
      </c>
      <c r="D97" s="22">
        <v>2025</v>
      </c>
      <c r="E97" s="4"/>
      <c r="F97" s="29" t="s">
        <v>147</v>
      </c>
      <c r="G97" s="33">
        <v>23100</v>
      </c>
      <c r="H97" s="33"/>
      <c r="I97" s="32"/>
    </row>
    <row r="98" spans="1:9" x14ac:dyDescent="0.25">
      <c r="A98" s="26"/>
      <c r="B98" s="67" t="s">
        <v>117</v>
      </c>
      <c r="C98" s="67"/>
      <c r="D98" s="62" t="s">
        <v>118</v>
      </c>
      <c r="E98" s="62"/>
      <c r="F98" s="62"/>
      <c r="G98" s="52"/>
      <c r="H98" s="59"/>
    </row>
    <row r="99" spans="1:9" x14ac:dyDescent="0.25">
      <c r="B99" s="68" t="s">
        <v>119</v>
      </c>
      <c r="C99" s="68"/>
      <c r="D99" s="12" t="s">
        <v>120</v>
      </c>
      <c r="E99" s="12"/>
      <c r="F99" s="12"/>
      <c r="G99" s="13"/>
      <c r="H99" s="60"/>
    </row>
    <row r="100" spans="1:9" x14ac:dyDescent="0.25">
      <c r="B100" s="68" t="s">
        <v>121</v>
      </c>
      <c r="C100" s="68"/>
      <c r="D100" s="12" t="s">
        <v>124</v>
      </c>
      <c r="E100" s="12"/>
      <c r="F100" s="12"/>
      <c r="G100" s="13"/>
      <c r="H100" s="60"/>
    </row>
    <row r="101" spans="1:9" x14ac:dyDescent="0.25">
      <c r="B101" s="68" t="s">
        <v>122</v>
      </c>
      <c r="C101" s="68"/>
      <c r="D101" s="12" t="s">
        <v>152</v>
      </c>
      <c r="E101" s="12"/>
      <c r="F101" s="12"/>
      <c r="G101" s="13"/>
      <c r="H101" s="60"/>
    </row>
    <row r="102" spans="1:9" x14ac:dyDescent="0.25">
      <c r="B102" s="68" t="s">
        <v>123</v>
      </c>
      <c r="C102" s="68"/>
      <c r="D102" s="12" t="s">
        <v>124</v>
      </c>
      <c r="E102" s="12"/>
      <c r="F102" s="12"/>
      <c r="G102" s="13"/>
      <c r="H102" s="60"/>
    </row>
    <row r="103" spans="1:9" x14ac:dyDescent="0.25">
      <c r="B103" s="68" t="s">
        <v>125</v>
      </c>
      <c r="C103" s="68"/>
      <c r="D103" s="12" t="s">
        <v>124</v>
      </c>
      <c r="E103" s="12"/>
      <c r="F103" s="12"/>
      <c r="G103" s="13"/>
      <c r="H103" s="60"/>
    </row>
    <row r="104" spans="1:9" x14ac:dyDescent="0.25">
      <c r="B104" s="68" t="s">
        <v>126</v>
      </c>
      <c r="C104" s="68"/>
      <c r="D104" s="12" t="s">
        <v>124</v>
      </c>
      <c r="E104" s="12"/>
      <c r="F104" s="12"/>
      <c r="G104" s="13"/>
      <c r="H104" s="60"/>
    </row>
    <row r="105" spans="1:9" x14ac:dyDescent="0.25">
      <c r="B105" s="68" t="s">
        <v>127</v>
      </c>
      <c r="C105" s="68"/>
      <c r="D105" s="12" t="s">
        <v>128</v>
      </c>
      <c r="E105" s="12"/>
      <c r="F105" s="12"/>
      <c r="G105" s="13"/>
      <c r="H105" s="60"/>
    </row>
    <row r="106" spans="1:9" x14ac:dyDescent="0.25">
      <c r="B106" s="68" t="s">
        <v>129</v>
      </c>
      <c r="C106" s="68"/>
      <c r="D106" s="68" t="s">
        <v>152</v>
      </c>
      <c r="E106" s="68"/>
      <c r="F106" s="68"/>
      <c r="G106" s="68"/>
      <c r="H106" s="61"/>
    </row>
  </sheetData>
  <mergeCells count="15">
    <mergeCell ref="B105:C105"/>
    <mergeCell ref="B106:C106"/>
    <mergeCell ref="D106:G106"/>
    <mergeCell ref="B99:C99"/>
    <mergeCell ref="B100:C100"/>
    <mergeCell ref="B101:C101"/>
    <mergeCell ref="B102:C102"/>
    <mergeCell ref="B103:C103"/>
    <mergeCell ref="B104:C104"/>
    <mergeCell ref="D98:F98"/>
    <mergeCell ref="A8:A9"/>
    <mergeCell ref="C8:C9"/>
    <mergeCell ref="A11:A12"/>
    <mergeCell ref="C11:C12"/>
    <mergeCell ref="B98:C9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Kind. riskid ja väärtused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Agnes</cp:lastModifiedBy>
  <cp:lastPrinted>2022-12-05T11:48:42Z</cp:lastPrinted>
  <dcterms:created xsi:type="dcterms:W3CDTF">2018-06-12T13:15:57Z</dcterms:created>
  <dcterms:modified xsi:type="dcterms:W3CDTF">2025-11-20T11:12:57Z</dcterms:modified>
</cp:coreProperties>
</file>