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nu\Documents\AASTAST 2018 ÜHINENUD LÜGANUSE VALD\ARENGUKAVA KOOSTAMINE 2018\AK MUUTMINE 2025\12.09.2025 lõpudokumendid volikogule esitamiseks\"/>
    </mc:Choice>
  </mc:AlternateContent>
  <xr:revisionPtr revIDLastSave="0" documentId="8_{DB3D1DB0-1104-4453-BA15-B883118E00ED}" xr6:coauthVersionLast="47" xr6:coauthVersionMax="47" xr10:uidLastSave="{00000000-0000-0000-0000-000000000000}"/>
  <bookViews>
    <workbookView xWindow="-108" yWindow="-108" windowWidth="23256" windowHeight="12576" tabRatio="504" xr2:uid="{00000000-000D-0000-FFFF-FFFF00000000}"/>
  </bookViews>
  <sheets>
    <sheet name="Leh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1" l="1"/>
  <c r="B10" i="1"/>
  <c r="C10" i="1"/>
  <c r="D10" i="1"/>
  <c r="E10" i="1"/>
  <c r="F10" i="1"/>
  <c r="G10" i="1"/>
  <c r="H11" i="1"/>
  <c r="H12" i="1"/>
  <c r="B162" i="1"/>
  <c r="B161" i="1"/>
  <c r="H66" i="1"/>
  <c r="H69" i="1"/>
  <c r="H68" i="1"/>
  <c r="B115" i="1"/>
  <c r="C115" i="1"/>
  <c r="D115" i="1"/>
  <c r="E115" i="1"/>
  <c r="F115" i="1"/>
  <c r="G115" i="1"/>
  <c r="H116" i="1"/>
  <c r="H117" i="1"/>
  <c r="B72" i="1"/>
  <c r="C72" i="1"/>
  <c r="D72" i="1"/>
  <c r="E72" i="1"/>
  <c r="F72" i="1"/>
  <c r="G72" i="1"/>
  <c r="C71" i="1"/>
  <c r="D71" i="1"/>
  <c r="E71" i="1"/>
  <c r="F71" i="1"/>
  <c r="G71" i="1"/>
  <c r="B71" i="1"/>
  <c r="C161" i="1"/>
  <c r="D161" i="1"/>
  <c r="E161" i="1"/>
  <c r="F161" i="1"/>
  <c r="G161" i="1"/>
  <c r="C162" i="1"/>
  <c r="D162" i="1"/>
  <c r="E162" i="1"/>
  <c r="F162" i="1"/>
  <c r="G162" i="1"/>
  <c r="B86" i="1"/>
  <c r="C86" i="1"/>
  <c r="D86" i="1"/>
  <c r="E86" i="1"/>
  <c r="F86" i="1"/>
  <c r="G86" i="1"/>
  <c r="B87" i="1"/>
  <c r="C87" i="1"/>
  <c r="D87" i="1"/>
  <c r="E87" i="1"/>
  <c r="F87" i="1"/>
  <c r="G87" i="1"/>
  <c r="H168" i="1"/>
  <c r="H167" i="1"/>
  <c r="G166" i="1"/>
  <c r="F166" i="1"/>
  <c r="E166" i="1"/>
  <c r="D166" i="1"/>
  <c r="C166" i="1"/>
  <c r="B166" i="1"/>
  <c r="H10" i="1" l="1"/>
  <c r="H115" i="1"/>
  <c r="H166" i="1"/>
  <c r="B70" i="1"/>
  <c r="B137" i="1" l="1"/>
  <c r="B109" i="1"/>
  <c r="H56" i="1"/>
  <c r="H81" i="1"/>
  <c r="C120" i="1"/>
  <c r="C119" i="1"/>
  <c r="H174" i="1"/>
  <c r="H173" i="1"/>
  <c r="H170" i="1"/>
  <c r="G172" i="1"/>
  <c r="F172" i="1"/>
  <c r="E172" i="1"/>
  <c r="D172" i="1"/>
  <c r="C172" i="1"/>
  <c r="B172" i="1"/>
  <c r="B52" i="1"/>
  <c r="H78" i="1"/>
  <c r="H77" i="1"/>
  <c r="G76" i="1"/>
  <c r="F76" i="1"/>
  <c r="E76" i="1"/>
  <c r="D76" i="1"/>
  <c r="C76" i="1"/>
  <c r="B76" i="1"/>
  <c r="H172" i="1" l="1"/>
  <c r="D160" i="1"/>
  <c r="H76" i="1"/>
  <c r="H156" i="1" l="1"/>
  <c r="H155" i="1"/>
  <c r="G154" i="1"/>
  <c r="F154" i="1"/>
  <c r="E154" i="1"/>
  <c r="D154" i="1"/>
  <c r="C154" i="1"/>
  <c r="B154" i="1"/>
  <c r="D169" i="1"/>
  <c r="C169" i="1"/>
  <c r="D163" i="1"/>
  <c r="H35" i="1"/>
  <c r="H32" i="1"/>
  <c r="B34" i="1"/>
  <c r="C34" i="1"/>
  <c r="D34" i="1"/>
  <c r="E34" i="1"/>
  <c r="F34" i="1"/>
  <c r="G34" i="1"/>
  <c r="H154" i="1" l="1"/>
  <c r="H34" i="1"/>
  <c r="H65" i="1"/>
  <c r="H62" i="1"/>
  <c r="G64" i="1"/>
  <c r="F64" i="1"/>
  <c r="E64" i="1"/>
  <c r="D64" i="1"/>
  <c r="C64" i="1"/>
  <c r="B64" i="1"/>
  <c r="H90" i="1"/>
  <c r="H89" i="1"/>
  <c r="G119" i="1"/>
  <c r="F119" i="1"/>
  <c r="E119" i="1"/>
  <c r="D119" i="1"/>
  <c r="B119" i="1"/>
  <c r="G120" i="1"/>
  <c r="F120" i="1"/>
  <c r="E120" i="1"/>
  <c r="D120" i="1"/>
  <c r="B120" i="1"/>
  <c r="H153" i="1"/>
  <c r="H152" i="1"/>
  <c r="G151" i="1"/>
  <c r="F151" i="1"/>
  <c r="E151" i="1"/>
  <c r="D151" i="1"/>
  <c r="C151" i="1"/>
  <c r="B151" i="1"/>
  <c r="H150" i="1"/>
  <c r="H149" i="1"/>
  <c r="G148" i="1"/>
  <c r="F148" i="1"/>
  <c r="E148" i="1"/>
  <c r="D148" i="1"/>
  <c r="C148" i="1"/>
  <c r="B148" i="1"/>
  <c r="H148" i="1" l="1"/>
  <c r="H88" i="1"/>
  <c r="H64" i="1"/>
  <c r="H33" i="1"/>
  <c r="H151" i="1"/>
  <c r="H135" i="1" l="1"/>
  <c r="H133" i="1" s="1"/>
  <c r="H132" i="1"/>
  <c r="G133" i="1"/>
  <c r="F133" i="1"/>
  <c r="E133" i="1"/>
  <c r="D133" i="1"/>
  <c r="C133" i="1"/>
  <c r="B133" i="1"/>
  <c r="B88" i="1" l="1"/>
  <c r="E47" i="1"/>
  <c r="E26" i="1" s="1"/>
  <c r="B48" i="1"/>
  <c r="B27" i="1" s="1"/>
  <c r="B47" i="1"/>
  <c r="B26" i="1" s="1"/>
  <c r="C5" i="1"/>
  <c r="D5" i="1"/>
  <c r="E5" i="1"/>
  <c r="F5" i="1"/>
  <c r="G5" i="1"/>
  <c r="B5" i="1"/>
  <c r="C6" i="1"/>
  <c r="D6" i="1"/>
  <c r="E6" i="1"/>
  <c r="F6" i="1"/>
  <c r="G6" i="1"/>
  <c r="B6" i="1"/>
  <c r="H105" i="1" l="1"/>
  <c r="H104" i="1"/>
  <c r="G103" i="1"/>
  <c r="F103" i="1"/>
  <c r="E103" i="1"/>
  <c r="D103" i="1"/>
  <c r="C103" i="1"/>
  <c r="B103" i="1"/>
  <c r="H92" i="1"/>
  <c r="B91" i="1"/>
  <c r="B14" i="1"/>
  <c r="B20" i="1"/>
  <c r="H103" i="1" l="1"/>
  <c r="B82" i="1" l="1"/>
  <c r="B121" i="1"/>
  <c r="G31" i="1"/>
  <c r="F31" i="1"/>
  <c r="E31" i="1"/>
  <c r="D31" i="1"/>
  <c r="C31" i="1"/>
  <c r="B31" i="1"/>
  <c r="C48" i="1"/>
  <c r="C27" i="1" s="1"/>
  <c r="C47" i="1"/>
  <c r="C26" i="1" s="1"/>
  <c r="G48" i="1"/>
  <c r="G27" i="1" s="1"/>
  <c r="F48" i="1"/>
  <c r="F27" i="1" s="1"/>
  <c r="E48" i="1"/>
  <c r="E27" i="1" s="1"/>
  <c r="D48" i="1"/>
  <c r="D27" i="1" s="1"/>
  <c r="G47" i="1"/>
  <c r="G26" i="1" s="1"/>
  <c r="F47" i="1"/>
  <c r="F26" i="1" s="1"/>
  <c r="D47" i="1"/>
  <c r="D26" i="1" s="1"/>
  <c r="B49" i="1"/>
  <c r="C49" i="1"/>
  <c r="D49" i="1"/>
  <c r="E49" i="1"/>
  <c r="F49" i="1"/>
  <c r="G49" i="1"/>
  <c r="H39" i="1"/>
  <c r="H38" i="1"/>
  <c r="G37" i="1"/>
  <c r="F37" i="1"/>
  <c r="E37" i="1"/>
  <c r="D37" i="1"/>
  <c r="C37" i="1"/>
  <c r="B37" i="1"/>
  <c r="H45" i="1"/>
  <c r="H44" i="1"/>
  <c r="G43" i="1"/>
  <c r="F43" i="1"/>
  <c r="E43" i="1"/>
  <c r="D43" i="1"/>
  <c r="C43" i="1"/>
  <c r="B43" i="1"/>
  <c r="H42" i="1"/>
  <c r="H41" i="1"/>
  <c r="G40" i="1"/>
  <c r="F40" i="1"/>
  <c r="E40" i="1"/>
  <c r="D40" i="1"/>
  <c r="C40" i="1"/>
  <c r="B40" i="1"/>
  <c r="H50" i="1"/>
  <c r="G177" i="1"/>
  <c r="F177" i="1"/>
  <c r="E177" i="1"/>
  <c r="D177" i="1"/>
  <c r="B177" i="1"/>
  <c r="G176" i="1"/>
  <c r="F176" i="1"/>
  <c r="E176" i="1"/>
  <c r="D176" i="1"/>
  <c r="C176" i="1"/>
  <c r="B176" i="1"/>
  <c r="C79" i="1"/>
  <c r="B79" i="1"/>
  <c r="H93" i="1"/>
  <c r="G91" i="1"/>
  <c r="F91" i="1"/>
  <c r="E91" i="1"/>
  <c r="D91" i="1"/>
  <c r="C91" i="1"/>
  <c r="B55" i="1"/>
  <c r="G21" i="1"/>
  <c r="F21" i="1"/>
  <c r="E21" i="1"/>
  <c r="G15" i="1"/>
  <c r="F15" i="1"/>
  <c r="B15" i="1"/>
  <c r="G14" i="1"/>
  <c r="F14" i="1"/>
  <c r="E14" i="1"/>
  <c r="H180" i="1"/>
  <c r="H179" i="1"/>
  <c r="G157" i="1"/>
  <c r="F157" i="1"/>
  <c r="E157" i="1"/>
  <c r="H159" i="1"/>
  <c r="H158" i="1"/>
  <c r="G142" i="1"/>
  <c r="E142" i="1"/>
  <c r="F142" i="1"/>
  <c r="D142" i="1"/>
  <c r="H131" i="1"/>
  <c r="H129" i="1"/>
  <c r="H128" i="1"/>
  <c r="E127" i="1"/>
  <c r="H123" i="1"/>
  <c r="G121" i="1"/>
  <c r="F121" i="1"/>
  <c r="C121" i="1"/>
  <c r="H114" i="1"/>
  <c r="H113" i="1"/>
  <c r="G112" i="1"/>
  <c r="F112" i="1"/>
  <c r="E112" i="1"/>
  <c r="G109" i="1"/>
  <c r="F109" i="1"/>
  <c r="E109" i="1"/>
  <c r="H108" i="1"/>
  <c r="H107" i="1"/>
  <c r="G106" i="1"/>
  <c r="F106" i="1"/>
  <c r="E106" i="1"/>
  <c r="G79" i="1"/>
  <c r="F79" i="1"/>
  <c r="E79" i="1"/>
  <c r="G73" i="1"/>
  <c r="F73" i="1"/>
  <c r="E73" i="1"/>
  <c r="G100" i="1"/>
  <c r="F100" i="1"/>
  <c r="E100" i="1"/>
  <c r="G97" i="1"/>
  <c r="F97" i="1"/>
  <c r="E97" i="1"/>
  <c r="H95" i="1"/>
  <c r="G94" i="1"/>
  <c r="F94" i="1"/>
  <c r="E94" i="1"/>
  <c r="G88" i="1"/>
  <c r="G85" i="1" s="1"/>
  <c r="F88" i="1"/>
  <c r="F85" i="1" s="1"/>
  <c r="E88" i="1"/>
  <c r="G82" i="1"/>
  <c r="F82" i="1"/>
  <c r="E82" i="1"/>
  <c r="G67" i="1"/>
  <c r="F67" i="1"/>
  <c r="E67" i="1"/>
  <c r="G61" i="1"/>
  <c r="F61" i="1"/>
  <c r="D61" i="1"/>
  <c r="C61" i="1"/>
  <c r="B61" i="1"/>
  <c r="G58" i="1"/>
  <c r="F58" i="1"/>
  <c r="E58" i="1"/>
  <c r="G55" i="1"/>
  <c r="F55" i="1"/>
  <c r="E55" i="1"/>
  <c r="G52" i="1"/>
  <c r="F52" i="1"/>
  <c r="E52" i="1"/>
  <c r="G28" i="1"/>
  <c r="F28" i="1"/>
  <c r="H182" i="1"/>
  <c r="H183" i="1"/>
  <c r="G181" i="1"/>
  <c r="F181" i="1"/>
  <c r="E181" i="1"/>
  <c r="G178" i="1"/>
  <c r="F178" i="1"/>
  <c r="E178" i="1"/>
  <c r="B178" i="1"/>
  <c r="G169" i="1"/>
  <c r="F169" i="1"/>
  <c r="E169" i="1"/>
  <c r="H171" i="1"/>
  <c r="H164" i="1"/>
  <c r="H161" i="1" s="1"/>
  <c r="G163" i="1"/>
  <c r="F163" i="1"/>
  <c r="E163" i="1"/>
  <c r="G145" i="1"/>
  <c r="F145" i="1"/>
  <c r="E145" i="1"/>
  <c r="H146" i="1"/>
  <c r="H147" i="1"/>
  <c r="H144" i="1"/>
  <c r="H143" i="1"/>
  <c r="H141" i="1"/>
  <c r="H140" i="1"/>
  <c r="G139" i="1"/>
  <c r="F139" i="1"/>
  <c r="E139" i="1"/>
  <c r="H138" i="1"/>
  <c r="H137" i="1"/>
  <c r="G136" i="1"/>
  <c r="F136" i="1"/>
  <c r="E136" i="1"/>
  <c r="G130" i="1"/>
  <c r="F130" i="1"/>
  <c r="E130" i="1"/>
  <c r="G127" i="1"/>
  <c r="F127" i="1"/>
  <c r="G124" i="1"/>
  <c r="F124" i="1"/>
  <c r="E124" i="1"/>
  <c r="H126" i="1"/>
  <c r="H125" i="1"/>
  <c r="H122" i="1"/>
  <c r="H110" i="1"/>
  <c r="H80" i="1"/>
  <c r="H75" i="1"/>
  <c r="H74" i="1"/>
  <c r="H98" i="1"/>
  <c r="H99" i="1"/>
  <c r="H96" i="1"/>
  <c r="H84" i="1"/>
  <c r="H83" i="1"/>
  <c r="H63" i="1"/>
  <c r="H61" i="1" s="1"/>
  <c r="H60" i="1"/>
  <c r="H59" i="1"/>
  <c r="H57" i="1"/>
  <c r="H54" i="1"/>
  <c r="H53" i="1"/>
  <c r="H51" i="1"/>
  <c r="H29" i="1"/>
  <c r="H30" i="1"/>
  <c r="G22" i="1"/>
  <c r="F22" i="1"/>
  <c r="E22" i="1"/>
  <c r="H23" i="1"/>
  <c r="H21" i="1"/>
  <c r="H20" i="1"/>
  <c r="H15" i="1"/>
  <c r="H17" i="1"/>
  <c r="G20" i="1"/>
  <c r="F20" i="1"/>
  <c r="G16" i="1"/>
  <c r="F16" i="1"/>
  <c r="E16" i="1"/>
  <c r="H8" i="1"/>
  <c r="G7" i="1"/>
  <c r="F7" i="1"/>
  <c r="E7" i="1"/>
  <c r="B73" i="1"/>
  <c r="H18" i="1"/>
  <c r="H111" i="1"/>
  <c r="H24" i="1"/>
  <c r="H72" i="1" l="1"/>
  <c r="H73" i="1"/>
  <c r="H71" i="1"/>
  <c r="H169" i="1"/>
  <c r="H27" i="1"/>
  <c r="H26" i="1"/>
  <c r="B185" i="1"/>
  <c r="H145" i="1"/>
  <c r="H119" i="1"/>
  <c r="H120" i="1"/>
  <c r="H112" i="1"/>
  <c r="H109" i="1"/>
  <c r="F175" i="1"/>
  <c r="H91" i="1"/>
  <c r="H5" i="1"/>
  <c r="H31" i="1"/>
  <c r="F4" i="1"/>
  <c r="G160" i="1"/>
  <c r="F70" i="1"/>
  <c r="G175" i="1"/>
  <c r="H40" i="1"/>
  <c r="F118" i="1"/>
  <c r="E118" i="1"/>
  <c r="E46" i="1"/>
  <c r="H49" i="1"/>
  <c r="H37" i="1"/>
  <c r="F46" i="1"/>
  <c r="F25" i="1" s="1"/>
  <c r="F19" i="1"/>
  <c r="G19" i="1"/>
  <c r="F13" i="1"/>
  <c r="G70" i="1"/>
  <c r="E160" i="1"/>
  <c r="G118" i="1"/>
  <c r="E175" i="1"/>
  <c r="H48" i="1"/>
  <c r="E4" i="1"/>
  <c r="G13" i="1"/>
  <c r="H157" i="1"/>
  <c r="G46" i="1"/>
  <c r="G25" i="1" s="1"/>
  <c r="G186" i="1"/>
  <c r="H47" i="1"/>
  <c r="H43" i="1"/>
  <c r="F186" i="1"/>
  <c r="G4" i="1"/>
  <c r="F160" i="1"/>
  <c r="H176" i="1"/>
  <c r="H177" i="1"/>
  <c r="B4" i="1"/>
  <c r="F185" i="1"/>
  <c r="H165" i="1"/>
  <c r="H162" i="1" s="1"/>
  <c r="H102" i="1"/>
  <c r="H87" i="1" s="1"/>
  <c r="H101" i="1"/>
  <c r="H86" i="1" s="1"/>
  <c r="D181" i="1"/>
  <c r="C181" i="1"/>
  <c r="B181" i="1"/>
  <c r="D178" i="1"/>
  <c r="C178" i="1"/>
  <c r="B169" i="1"/>
  <c r="C163" i="1"/>
  <c r="B163" i="1"/>
  <c r="D157" i="1"/>
  <c r="C157" i="1"/>
  <c r="B157" i="1"/>
  <c r="D145" i="1"/>
  <c r="C145" i="1"/>
  <c r="B145" i="1"/>
  <c r="C142" i="1"/>
  <c r="B142" i="1"/>
  <c r="D139" i="1"/>
  <c r="C139" i="1"/>
  <c r="B139" i="1"/>
  <c r="D136" i="1"/>
  <c r="C136" i="1"/>
  <c r="B136" i="1"/>
  <c r="D130" i="1"/>
  <c r="C130" i="1"/>
  <c r="B130" i="1"/>
  <c r="D127" i="1"/>
  <c r="C127" i="1"/>
  <c r="B127" i="1"/>
  <c r="D124" i="1"/>
  <c r="C124" i="1"/>
  <c r="B124" i="1"/>
  <c r="E121" i="1"/>
  <c r="D121" i="1"/>
  <c r="E85" i="1"/>
  <c r="D112" i="1"/>
  <c r="C112" i="1"/>
  <c r="B112" i="1"/>
  <c r="D109" i="1"/>
  <c r="C109" i="1"/>
  <c r="D106" i="1"/>
  <c r="C106" i="1"/>
  <c r="B106" i="1"/>
  <c r="D79" i="1"/>
  <c r="D73" i="1"/>
  <c r="C73" i="1"/>
  <c r="D100" i="1"/>
  <c r="C100" i="1"/>
  <c r="B100" i="1"/>
  <c r="D97" i="1"/>
  <c r="C97" i="1"/>
  <c r="B97" i="1"/>
  <c r="D94" i="1"/>
  <c r="C94" i="1"/>
  <c r="B94" i="1"/>
  <c r="D88" i="1"/>
  <c r="D85" i="1" s="1"/>
  <c r="C88" i="1"/>
  <c r="C85" i="1" s="1"/>
  <c r="B85" i="1"/>
  <c r="D82" i="1"/>
  <c r="C82" i="1"/>
  <c r="D67" i="1"/>
  <c r="C67" i="1"/>
  <c r="B67" i="1"/>
  <c r="E61" i="1"/>
  <c r="D58" i="1"/>
  <c r="C58" i="1"/>
  <c r="B58" i="1"/>
  <c r="D55" i="1"/>
  <c r="C55" i="1"/>
  <c r="D52" i="1"/>
  <c r="C52" i="1"/>
  <c r="E28" i="1"/>
  <c r="D28" i="1"/>
  <c r="C28" i="1"/>
  <c r="B28" i="1"/>
  <c r="D22" i="1"/>
  <c r="C22" i="1"/>
  <c r="B22" i="1"/>
  <c r="D21" i="1"/>
  <c r="C21" i="1"/>
  <c r="B21" i="1"/>
  <c r="B186" i="1" s="1"/>
  <c r="E20" i="1"/>
  <c r="E185" i="1" s="1"/>
  <c r="D20" i="1"/>
  <c r="C20" i="1"/>
  <c r="D16" i="1"/>
  <c r="C16" i="1"/>
  <c r="B16" i="1"/>
  <c r="E15" i="1"/>
  <c r="E186" i="1" s="1"/>
  <c r="D15" i="1"/>
  <c r="C15" i="1"/>
  <c r="D14" i="1"/>
  <c r="C14" i="1"/>
  <c r="D7" i="1"/>
  <c r="C7" i="1"/>
  <c r="B7" i="1"/>
  <c r="C186" i="1" l="1"/>
  <c r="D46" i="1"/>
  <c r="D25" i="1" s="1"/>
  <c r="E25" i="1"/>
  <c r="D185" i="1"/>
  <c r="B46" i="1"/>
  <c r="B25" i="1" s="1"/>
  <c r="C185" i="1"/>
  <c r="H46" i="1"/>
  <c r="C46" i="1"/>
  <c r="C25" i="1" s="1"/>
  <c r="D186" i="1"/>
  <c r="E184" i="1"/>
  <c r="G185" i="1"/>
  <c r="G184" i="1" s="1"/>
  <c r="F184" i="1"/>
  <c r="H175" i="1"/>
  <c r="H14" i="1"/>
  <c r="H13" i="1" s="1"/>
  <c r="C13" i="1"/>
  <c r="H97" i="1"/>
  <c r="H130" i="1"/>
  <c r="B13" i="1"/>
  <c r="H28" i="1"/>
  <c r="H52" i="1"/>
  <c r="H100" i="1"/>
  <c r="H124" i="1"/>
  <c r="H142" i="1"/>
  <c r="H58" i="1"/>
  <c r="D70" i="1"/>
  <c r="B118" i="1"/>
  <c r="H127" i="1"/>
  <c r="H16" i="1"/>
  <c r="H19" i="1"/>
  <c r="C19" i="1"/>
  <c r="B160" i="1"/>
  <c r="H178" i="1"/>
  <c r="C4" i="1"/>
  <c r="D4" i="1"/>
  <c r="B175" i="1"/>
  <c r="C175" i="1"/>
  <c r="C160" i="1"/>
  <c r="D19" i="1"/>
  <c r="H94" i="1"/>
  <c r="D118" i="1"/>
  <c r="H55" i="1"/>
  <c r="H82" i="1"/>
  <c r="H181" i="1"/>
  <c r="E19" i="1"/>
  <c r="H136" i="1"/>
  <c r="H139" i="1"/>
  <c r="E70" i="1"/>
  <c r="H79" i="1"/>
  <c r="C118" i="1"/>
  <c r="B19" i="1"/>
  <c r="C70" i="1"/>
  <c r="D175" i="1"/>
  <c r="H163" i="1"/>
  <c r="D13" i="1"/>
  <c r="E13" i="1"/>
  <c r="H160" i="1"/>
  <c r="H22" i="1"/>
  <c r="H25" i="1" l="1"/>
  <c r="H70" i="1"/>
  <c r="H118" i="1"/>
  <c r="B184" i="1"/>
  <c r="D184" i="1"/>
  <c r="C184" i="1"/>
  <c r="H106" i="1" l="1"/>
  <c r="H121" i="1"/>
  <c r="H9" i="1"/>
  <c r="H6" i="1" s="1"/>
  <c r="H4" i="1" s="1"/>
  <c r="H7" i="1" l="1"/>
  <c r="H186" i="1" l="1"/>
  <c r="H85" i="1"/>
  <c r="H185" i="1"/>
  <c r="H184" i="1" l="1"/>
  <c r="H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Anu</author>
  </authors>
  <commentList>
    <comment ref="H149" authorId="0" shapeId="0" xr:uid="{40DC51D2-20F4-439A-B060-6FCB5E9DF50B}">
      <text>
        <r>
          <rPr>
            <b/>
            <sz val="9"/>
            <color indexed="81"/>
            <rFont val="Tahoma"/>
            <family val="2"/>
          </rPr>
          <t>Anu:</t>
        </r>
        <r>
          <rPr>
            <sz val="9"/>
            <color indexed="81"/>
            <rFont val="Tahoma"/>
            <family val="2"/>
          </rPr>
          <t xml:space="preserve">
max toetus on 2,8 milj + lammutamine </t>
        </r>
      </text>
    </comment>
  </commentList>
</comments>
</file>

<file path=xl/sharedStrings.xml><?xml version="1.0" encoding="utf-8"?>
<sst xmlns="http://schemas.openxmlformats.org/spreadsheetml/2006/main" count="220" uniqueCount="98">
  <si>
    <t>Investeeringuobjektid</t>
  </si>
  <si>
    <t>2026 eelarve</t>
  </si>
  <si>
    <t>2027 eelarve</t>
  </si>
  <si>
    <t>2028 eelarve</t>
  </si>
  <si>
    <t xml:space="preserve">2029 eelarve </t>
  </si>
  <si>
    <t>2030 eelarve</t>
  </si>
  <si>
    <t xml:space="preserve">muu rahastuse osakaal </t>
  </si>
  <si>
    <t>KOMMENTAAR</t>
  </si>
  <si>
    <t>01 Üldised valitsussektori teenused</t>
  </si>
  <si>
    <t>sh toetuse arvelt</t>
  </si>
  <si>
    <t>sh muude vahendite arvelt (omaosalus)</t>
  </si>
  <si>
    <t>Kaasav eelarve</t>
  </si>
  <si>
    <t xml:space="preserve">30 000 iga-aastaselt </t>
  </si>
  <si>
    <t>02 RIIGIKAITSE</t>
  </si>
  <si>
    <t>03 AVALIK KORD JA JULGEOLEK</t>
  </si>
  <si>
    <t>Lüganuse vallas videovalvesüsteemi kaasajastamine</t>
  </si>
  <si>
    <t>04 MAJANDUS</t>
  </si>
  <si>
    <t xml:space="preserve">Valla teede seisukorra parandamine (vastavalt teehoiukavale) </t>
  </si>
  <si>
    <t xml:space="preserve">Aasa - Võidu- Vabaduse ringtänava arendus KIVIÕLIS </t>
  </si>
  <si>
    <t>Bussipeatuste rajamine</t>
  </si>
  <si>
    <t>AIDU veespordikeskusesse kergliiklustee ehitamine</t>
  </si>
  <si>
    <t>Kiviõli linnas Vabaduse pst- Kauba tänav - Vabaduse pst - Vabaduse pst 25 - Mäepealse tee kõnnitee</t>
  </si>
  <si>
    <t xml:space="preserve">Kiviõli Soo tn - Irvala - Männiku - Püssi pais - Energeetika - Kooli tänavani Püssis, kergliiklustee  </t>
  </si>
  <si>
    <t>KOVide investeeringud jalgratta- ja/või jalgteedesse (ÜF meede) - toetusotsus RTK-lt 11.07.2024.a.</t>
  </si>
  <si>
    <t>Lüganuse-kalmistu/Liimala kergliiklustee</t>
  </si>
  <si>
    <t>Aidu Veespordikeskuse ning sellega seotud ettevõtluse ning infra. toetamine</t>
  </si>
  <si>
    <t>Väikesadamate võrgustiku arendamine koostöös maakonna KOV-idega</t>
  </si>
  <si>
    <t xml:space="preserve">Võimalik osalemine koos maakonna KOV-idega MATA projektis väikesadamate võrgustiku tugevdamiseks </t>
  </si>
  <si>
    <t>05 KESKKONNAKAITSE</t>
  </si>
  <si>
    <t>06 ELAMU- JA KOMMUNAALMAJANDUS</t>
  </si>
  <si>
    <t xml:space="preserve">Elamuprogrammi jätkamine (ehitised korda) nii korteriühistutele kui eramutele terves vallas </t>
  </si>
  <si>
    <t>Elamuarenduseks sobilike alade arendamine läbi detailplaneeringute</t>
  </si>
  <si>
    <t>Hajaasustuse programmi jätkuv toetamine</t>
  </si>
  <si>
    <t>Varinurme küla ja Sonda aleviku veevarustus/kanalisatsioon</t>
  </si>
  <si>
    <t>Tänavavalgustuse rajamine ja rekonstrueerimine asumites</t>
  </si>
  <si>
    <t>Püssi kogukonnamaja</t>
  </si>
  <si>
    <t>08 VABAAEG, KULTUUR, RELIGIOON</t>
  </si>
  <si>
    <t>Välispordiplatside/multifunktsionaalsete alade/seiklusradade/välijõusaalide ja -linnakute rajamine, olemasolevate täiendamine</t>
  </si>
  <si>
    <t xml:space="preserve">Väliürituste ala rajamine Kiviõli linnas õunapuuparki - kõlakoda, kõnniteed, tualetid, mänguväljak  jm toetav taristu - arhitektuurikonkurss </t>
  </si>
  <si>
    <t xml:space="preserve">Laste mänguväljakute rajamine, olemasolevate täiendamine sh erivajadustega lastele </t>
  </si>
  <si>
    <t xml:space="preserve">Skatepargid </t>
  </si>
  <si>
    <t xml:space="preserve">Purskkaevu rajamine Kiviõli keskväljakule </t>
  </si>
  <si>
    <t xml:space="preserve">Sonda Kogukonnamajale lisaväärtuse andmine ja mitmeotstarbeliseks muutmine </t>
  </si>
  <si>
    <t xml:space="preserve">Avalikku teenust pakkuvate hoonete ligipääsetavuse tagamine </t>
  </si>
  <si>
    <t>09 HARIDUS</t>
  </si>
  <si>
    <t xml:space="preserve">Lasteaedades mänguvahendite, väliste atraktsioonide uuendamine </t>
  </si>
  <si>
    <t>10 SOTSIAALNE KAITSE</t>
  </si>
  <si>
    <t xml:space="preserve">Sotsiaalteenuste väljaarendamine </t>
  </si>
  <si>
    <t>KÕIK KOKKU</t>
  </si>
  <si>
    <t>Sonda Mee 5 veevarustuse ümberehitus</t>
  </si>
  <si>
    <t>Kriisivalmisoleku arendamine sh kerksuskeskuse väljaarendamine</t>
  </si>
  <si>
    <t xml:space="preserve">Aia-ja haljastusjäätmete kompostväljaku rajamine </t>
  </si>
  <si>
    <t>Kergliiklusteede rajamine</t>
  </si>
  <si>
    <t xml:space="preserve">Igal aastal 30 000 </t>
  </si>
  <si>
    <t>Saab remonditud 2024</t>
  </si>
  <si>
    <t>Tavandimaja rajamine</t>
  </si>
  <si>
    <t>Üldplaneeringus sees perspektiivsena</t>
  </si>
  <si>
    <t>Maidla mõisakompleksi arendamine</t>
  </si>
  <si>
    <t>Kiviõli Seikluskeskuse ning sellega seotud ettevõtluse ning infra. toetamine</t>
  </si>
  <si>
    <t>Volikogu 30.05.2024 otsus nr 194,  2025.a Kiviõli Seiklusturismikeskuse projektile suurendatud 180 000 eurot</t>
  </si>
  <si>
    <t>Keskpuiestee-Vabaduse ristmiku ümberehitus</t>
  </si>
  <si>
    <t xml:space="preserve">Püssi linna kanalisatsioon ja purgimissõlme väljaehitamine </t>
  </si>
  <si>
    <t xml:space="preserve">KIK Keskkonnaprogrammi Ida-Viru maakonna programm 2026-27, olemas on IVOL_i juhatuse otsus </t>
  </si>
  <si>
    <t>Saadud toetust meetmest "Kättesaadavad kvaliteetsed avalikud teenused" 2021.a. arhitektuurikonkursi "Hea avalik ruum" alusel. RTK otsus 12.05.2025.a.nr  11.3-1/25/2283</t>
  </si>
  <si>
    <t>LEADER toetus on saadud, PRIA otsus 13.03.2025 nr 13-40.6/25/1121</t>
  </si>
  <si>
    <t xml:space="preserve">Spordi- ja huvikeskus Pargi tn 9 arendamine </t>
  </si>
  <si>
    <t>2025 eelarve eeldatav täitmine</t>
  </si>
  <si>
    <t>Soonurme  puurkaev</t>
  </si>
  <si>
    <t>Lasteaedade ruumide remont</t>
  </si>
  <si>
    <t>Kokku 2025-2030</t>
  </si>
  <si>
    <t xml:space="preserve">4,5 km teelõigu ehitusprojekt on olemas, võib rajada etapiviisiliselt 1/3 ja 2/3 mahust (2023.a. hindades), 1.etapp omavahenditest, 2.etapile püüda leida toetust  </t>
  </si>
  <si>
    <t>28. august 2025 nr 256 vk otsus Sonda aleviku reoveekanalisatsiooni ja ühisveevärgi arendamiseks omaosalus 843 613 EUR ja 2025.A. vahendid Varinurme jaoks</t>
  </si>
  <si>
    <t xml:space="preserve">Sadevee lahendused asulates </t>
  </si>
  <si>
    <t xml:space="preserve">KIK kombineeritud sademeveesüsteemid, avatud toetusmeede, koostame projekti 2025.a. 70% toetust on võimalik saada </t>
  </si>
  <si>
    <t xml:space="preserve">RTK riigipoolne eeldatav toetus on jäänud väiksemaks </t>
  </si>
  <si>
    <t xml:space="preserve">RTK toetuse otsus 24.05.2024.a., moderniseerimisfondist KOV hoonete energiatõhususe programm - loobutud seoses ulatusliku kallinemisega ja esitame uuesti 2026.a. IV kv  </t>
  </si>
  <si>
    <t xml:space="preserve">Projektiga saab minna CO2 KOV liginullenergia hoonete ehitamise meetmesse, mille 2.voor on kavas 2027.a. IV kv </t>
  </si>
  <si>
    <t xml:space="preserve">2025-26 arh.võistlus ja DP, 2027 eelprojekt ja taotlus, 2028-30 ehitus </t>
  </si>
  <si>
    <t>2026 koostöös HTM-iga ehituse eelprojekt, sisaldab A korpuse lammutamist ja ruumides sisetööd. Teostada eelarvevahenditega 2027. Fassaadi- ja vent.tööd KOV energiatõhususe meetmega (2028.a. IV kv planeeritud avada), en.tõhususe tööd saab teostada 2030 +</t>
  </si>
  <si>
    <t>Kiviõli Kunstide Kooli (ol.oleva muinsuskaitselise hoone) rekonstrueerimisprojekti koostamine ja realiseerimine</t>
  </si>
  <si>
    <t>2025.a. algatame DP elamualade arendamiseks Püssi linna servas-  lammutatavate garaažide ja neid ümbritsevate aladele ca 75ha</t>
  </si>
  <si>
    <t xml:space="preserve">MATA uus tegevuskava , maakonna arengustrateegia elluviimine, kinnitatud volikogudes </t>
  </si>
  <si>
    <t xml:space="preserve">KGT SUUNAD tulevad  ÜP perspektiivsest kavast  </t>
  </si>
  <si>
    <t xml:space="preserve">Projekt 2025.a.on plaanis teha Püssi linna sademeveesüsteemide toimimiseks nii eramute (kraavitamised) kui ka kortermajade piirkonnas  </t>
  </si>
  <si>
    <t xml:space="preserve">valgustustaristu ja LED-idele üleminek iga-aastaselt </t>
  </si>
  <si>
    <t xml:space="preserve">2026 arh.võistlus, 2027 DP, projekteerimine ja ehitus 2030+ kui ei leia projektile välisvahendeid </t>
  </si>
  <si>
    <t xml:space="preserve">Purtse kindluse arendamine </t>
  </si>
  <si>
    <t xml:space="preserve">eeltööd on tehtud, et rajada keskväljakule purskkaev - on eelinfo meetmest, mis leevandab ülekuumenemist linnades, see sobiks </t>
  </si>
  <si>
    <t>Lüganuse valla arengukava 2024-2035 Lisa 2. Valla investeeringute kava</t>
  </si>
  <si>
    <t xml:space="preserve">Ehitusprojektid on olemas, on kavas taotleda meetme KOV-ide investeeringud jalgratta ja/või jalgteedesse 2.taotlusvoorust  2026.a. I kv (ÜF meede), suurim toetus on 500 tuh, OF 30% </t>
  </si>
  <si>
    <t xml:space="preserve">150 000 lähimal 2-l aastal, sellest 100000 KÜ-dele ja 50000 eraomanikele  </t>
  </si>
  <si>
    <t xml:space="preserve">remonditöid planeerib maj.keskus aga kütte- ja elektrisüsteemi projekteerimine on vaja tellida </t>
  </si>
  <si>
    <t xml:space="preserve">Investeeringuvajadused selguvad Maidla Kooli ja mõisakompleksi arengukontseptsiooni käigus. Arvestades, et õpilaste arv kasvab, vajab hoone investeeringuid. </t>
  </si>
  <si>
    <t xml:space="preserve">Kogukonnamaja- kontserdisaal koos tehnoloogiaosakonnaga ja noortetoaga - asukoht Vabaduse pst 6 kõrval haljasalal </t>
  </si>
  <si>
    <t xml:space="preserve">Vajadusel nähakse ette eelarves iga-aastaselt </t>
  </si>
  <si>
    <t xml:space="preserve">Projekt on kavas 3.korda esitada avaliku sektori kultuuriväärtustega hoonete energiatõhususe meetmesse, tähtajaga 30.10.2025, proj.periood 2026-2028, suurim toetus 500 tuh, VK on andnud garantii 300 tuh </t>
  </si>
  <si>
    <t>sotsvaldkonnas innovatsiooni- ja tugiteenuste arendamine IVOL-I projekt , 2 aastane</t>
  </si>
  <si>
    <t xml:space="preserve">NB! Hetkel ei ole selge, kas projekti esitab KIK-ile JBP või KOV. Kui JBP esitab, siis OF tuleb vallal lisada sihtfinantseeringuna ja siin tabelis on ta infona sees. Toetus siis ei käi läbi meie eelarve. Selgub AK menetlemise jooksul.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</si>
</sst>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charset val="186"/>
    </font>
    <font>
      <sz val="11"/>
      <color theme="1"/>
      <name val="Calibri"/>
      <family val="2"/>
      <charset val="186"/>
      <scheme val="minor"/>
    </font>
    <font>
      <sz val="10"/>
      <name val="Times New Roman"/>
      <family val="1"/>
      <charset val="186"/>
    </font>
    <font>
      <u/>
      <sz val="11"/>
      <color theme="10"/>
      <name val="Calibri"/>
      <family val="2"/>
      <scheme val="minor"/>
    </font>
    <font>
      <sz val="8"/>
      <name val="Calibri"/>
      <family val="2"/>
      <scheme val="minor"/>
    </font>
    <font>
      <sz val="10"/>
      <name val="Times New Roman"/>
      <family val="1"/>
    </font>
    <font>
      <sz val="10"/>
      <color rgb="FFFF0000"/>
      <name val="Times New Roman"/>
      <family val="1"/>
    </font>
    <font>
      <sz val="10"/>
      <color rgb="FF002060"/>
      <name val="Times New Roman"/>
      <family val="1"/>
    </font>
    <font>
      <sz val="10"/>
      <color theme="1"/>
      <name val="Times New Roman"/>
      <family val="1"/>
    </font>
    <font>
      <b/>
      <sz val="10"/>
      <name val="Times New Roman"/>
      <family val="1"/>
    </font>
    <font>
      <b/>
      <sz val="10"/>
      <color rgb="FF002060"/>
      <name val="Times New Roman"/>
      <family val="1"/>
    </font>
    <font>
      <i/>
      <sz val="10"/>
      <name val="Times New Roman"/>
      <family val="1"/>
    </font>
    <font>
      <sz val="10"/>
      <color rgb="FF000000"/>
      <name val="Times New Roman"/>
      <family val="1"/>
    </font>
    <font>
      <i/>
      <sz val="10"/>
      <color rgb="FF002060"/>
      <name val="Times New Roman"/>
      <family val="1"/>
    </font>
    <font>
      <u/>
      <sz val="10"/>
      <color theme="10"/>
      <name val="Times New Roman"/>
      <family val="1"/>
    </font>
    <font>
      <i/>
      <sz val="10"/>
      <color rgb="FF000000"/>
      <name val="Times New Roman"/>
      <family val="1"/>
    </font>
    <font>
      <b/>
      <sz val="10"/>
      <color rgb="FF000000"/>
      <name val="Times New Roman"/>
      <family val="1"/>
    </font>
    <font>
      <sz val="10"/>
      <color rgb="FF0070C0"/>
      <name val="Times New Roman"/>
      <family val="1"/>
    </font>
    <font>
      <sz val="10"/>
      <color rgb="FF002060"/>
      <name val="Times New Roman"/>
      <family val="1"/>
    </font>
    <font>
      <sz val="10"/>
      <color theme="1"/>
      <name val="Times New Roman"/>
      <family val="1"/>
    </font>
    <font>
      <sz val="10"/>
      <color rgb="FF000000"/>
      <name val="Times New Roman"/>
      <family val="1"/>
    </font>
    <font>
      <b/>
      <sz val="10"/>
      <color rgb="FF000000"/>
      <name val="Times New Roman"/>
      <family val="1"/>
    </font>
    <font>
      <sz val="10"/>
      <name val="Times New Roman"/>
      <family val="1"/>
    </font>
    <font>
      <i/>
      <sz val="10"/>
      <name val="Times New Roman"/>
      <family val="1"/>
    </font>
    <font>
      <b/>
      <sz val="10"/>
      <color rgb="FF002060"/>
      <name val="Times New Roman"/>
      <family val="1"/>
    </font>
    <font>
      <b/>
      <sz val="10"/>
      <name val="Times New Roman"/>
      <family val="1"/>
    </font>
    <font>
      <sz val="10"/>
      <color rgb="FFED0000"/>
      <name val="Times New Roman"/>
      <family val="1"/>
    </font>
    <font>
      <sz val="10"/>
      <color rgb="FFCF0000"/>
      <name val="Times New Roman"/>
      <family val="1"/>
    </font>
    <font>
      <i/>
      <sz val="10"/>
      <color rgb="FFFF0000"/>
      <name val="Times New Roman"/>
      <family val="1"/>
    </font>
    <font>
      <sz val="9"/>
      <color indexed="81"/>
      <name val="Tahoma"/>
      <family val="2"/>
    </font>
    <font>
      <b/>
      <sz val="9"/>
      <color indexed="81"/>
      <name val="Tahoma"/>
      <family val="2"/>
    </font>
  </fonts>
  <fills count="8">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3" fillId="0" borderId="0"/>
    <xf numFmtId="0" fontId="1" fillId="0" borderId="0"/>
    <xf numFmtId="9" fontId="1" fillId="0" borderId="0" applyFont="0" applyFill="0" applyBorder="0" applyAlignment="0" applyProtection="0"/>
    <xf numFmtId="0" fontId="4" fillId="0" borderId="0" applyNumberFormat="0" applyFill="0" applyBorder="0" applyAlignment="0" applyProtection="0"/>
  </cellStyleXfs>
  <cellXfs count="144">
    <xf numFmtId="0" fontId="0" fillId="0" borderId="0" xfId="0"/>
    <xf numFmtId="3" fontId="8" fillId="0" borderId="2" xfId="1" applyNumberFormat="1" applyFont="1" applyBorder="1" applyAlignment="1">
      <alignment horizontal="right" vertical="center" wrapText="1"/>
    </xf>
    <xf numFmtId="3" fontId="8" fillId="2" borderId="2" xfId="1" applyNumberFormat="1" applyFont="1" applyFill="1" applyBorder="1" applyAlignment="1">
      <alignment horizontal="right" vertical="center" wrapText="1"/>
    </xf>
    <xf numFmtId="3" fontId="8" fillId="0" borderId="2" xfId="1" applyNumberFormat="1" applyFont="1" applyBorder="1" applyAlignment="1">
      <alignment horizontal="right" vertical="top" wrapText="1"/>
    </xf>
    <xf numFmtId="3" fontId="8" fillId="2" borderId="2" xfId="1" applyNumberFormat="1" applyFont="1" applyFill="1" applyBorder="1" applyAlignment="1">
      <alignment horizontal="right" vertical="top" wrapText="1"/>
    </xf>
    <xf numFmtId="3" fontId="8" fillId="4" borderId="2" xfId="1" applyNumberFormat="1" applyFont="1" applyFill="1" applyBorder="1" applyAlignment="1">
      <alignment horizontal="right" vertical="top" wrapText="1"/>
    </xf>
    <xf numFmtId="3" fontId="8" fillId="0" borderId="0" xfId="1" applyNumberFormat="1" applyFont="1" applyAlignment="1">
      <alignment horizontal="right" vertical="top" wrapText="1"/>
    </xf>
    <xf numFmtId="3" fontId="9" fillId="0" borderId="0" xfId="0" applyNumberFormat="1" applyFont="1"/>
    <xf numFmtId="3" fontId="10" fillId="0" borderId="2" xfId="1" applyNumberFormat="1" applyFont="1" applyBorder="1" applyAlignment="1">
      <alignment horizontal="center" vertical="center" wrapText="1"/>
    </xf>
    <xf numFmtId="3" fontId="12" fillId="0" borderId="2" xfId="1" applyNumberFormat="1" applyFont="1" applyBorder="1" applyAlignment="1">
      <alignment horizontal="left" vertical="center" wrapText="1"/>
    </xf>
    <xf numFmtId="3" fontId="6" fillId="2" borderId="2" xfId="1" applyNumberFormat="1" applyFont="1" applyFill="1" applyBorder="1" applyAlignment="1">
      <alignment horizontal="left" vertical="center" wrapText="1"/>
    </xf>
    <xf numFmtId="3" fontId="6" fillId="2" borderId="2" xfId="1" applyNumberFormat="1" applyFont="1" applyFill="1" applyBorder="1" applyAlignment="1">
      <alignment horizontal="left" vertical="top" wrapText="1"/>
    </xf>
    <xf numFmtId="3" fontId="6" fillId="0" borderId="0" xfId="0" applyNumberFormat="1" applyFont="1"/>
    <xf numFmtId="3" fontId="8" fillId="2" borderId="2" xfId="1" applyNumberFormat="1" applyFont="1" applyFill="1" applyBorder="1" applyAlignment="1">
      <alignment horizontal="left" vertical="top" wrapText="1"/>
    </xf>
    <xf numFmtId="3" fontId="8" fillId="0" borderId="0" xfId="0" applyNumberFormat="1" applyFont="1"/>
    <xf numFmtId="3" fontId="14" fillId="0" borderId="2" xfId="1" applyNumberFormat="1" applyFont="1" applyBorder="1" applyAlignment="1">
      <alignment horizontal="left" vertical="center" wrapText="1"/>
    </xf>
    <xf numFmtId="3" fontId="12" fillId="4" borderId="2" xfId="1" applyNumberFormat="1" applyFont="1" applyFill="1" applyBorder="1" applyAlignment="1">
      <alignment horizontal="left" vertical="center" wrapText="1"/>
    </xf>
    <xf numFmtId="3" fontId="9" fillId="2" borderId="2" xfId="1" applyNumberFormat="1" applyFont="1" applyFill="1" applyBorder="1" applyAlignment="1">
      <alignment horizontal="left" vertical="top" wrapText="1"/>
    </xf>
    <xf numFmtId="3" fontId="13" fillId="2" borderId="2" xfId="1" applyNumberFormat="1" applyFont="1" applyFill="1" applyBorder="1" applyAlignment="1">
      <alignment horizontal="left" vertical="top" wrapText="1"/>
    </xf>
    <xf numFmtId="3" fontId="9" fillId="4" borderId="0" xfId="0" applyNumberFormat="1" applyFont="1" applyFill="1"/>
    <xf numFmtId="3" fontId="15" fillId="0" borderId="0" xfId="5" applyNumberFormat="1" applyFont="1" applyFill="1" applyAlignment="1">
      <alignment vertical="center" wrapText="1"/>
    </xf>
    <xf numFmtId="3" fontId="14" fillId="4" borderId="2" xfId="1" applyNumberFormat="1" applyFont="1" applyFill="1" applyBorder="1" applyAlignment="1">
      <alignment horizontal="left" vertical="center" wrapText="1"/>
    </xf>
    <xf numFmtId="3" fontId="13" fillId="2" borderId="2" xfId="1" applyNumberFormat="1" applyFont="1" applyFill="1" applyBorder="1" applyAlignment="1">
      <alignment horizontal="left" vertical="center" wrapText="1"/>
    </xf>
    <xf numFmtId="3" fontId="16" fillId="3" borderId="2" xfId="1" applyNumberFormat="1" applyFont="1" applyFill="1" applyBorder="1" applyAlignment="1">
      <alignment horizontal="left" vertical="center" wrapText="1"/>
    </xf>
    <xf numFmtId="3" fontId="17" fillId="3" borderId="2" xfId="2" applyNumberFormat="1" applyFont="1" applyFill="1" applyBorder="1" applyAlignment="1">
      <alignment horizontal="left" vertical="center"/>
    </xf>
    <xf numFmtId="3" fontId="17" fillId="3" borderId="2" xfId="1" applyNumberFormat="1" applyFont="1" applyFill="1" applyBorder="1" applyAlignment="1">
      <alignment wrapText="1"/>
    </xf>
    <xf numFmtId="3" fontId="13" fillId="3" borderId="2" xfId="1" applyNumberFormat="1" applyFont="1" applyFill="1" applyBorder="1" applyAlignment="1">
      <alignment horizontal="right" vertical="top" wrapText="1"/>
    </xf>
    <xf numFmtId="3" fontId="13" fillId="2" borderId="2" xfId="1" applyNumberFormat="1" applyFont="1" applyFill="1" applyBorder="1" applyAlignment="1">
      <alignment horizontal="right" vertical="top" wrapText="1"/>
    </xf>
    <xf numFmtId="3" fontId="17" fillId="5" borderId="2" xfId="2" applyNumberFormat="1" applyFont="1" applyFill="1" applyBorder="1" applyAlignment="1">
      <alignment horizontal="left" vertical="center"/>
    </xf>
    <xf numFmtId="3" fontId="17" fillId="5" borderId="2" xfId="1" applyNumberFormat="1" applyFont="1" applyFill="1" applyBorder="1" applyAlignment="1">
      <alignment wrapText="1"/>
    </xf>
    <xf numFmtId="3" fontId="16" fillId="5" borderId="2" xfId="1" applyNumberFormat="1" applyFont="1" applyFill="1" applyBorder="1" applyAlignment="1">
      <alignment horizontal="left" vertical="center" wrapText="1"/>
    </xf>
    <xf numFmtId="3" fontId="13" fillId="5" borderId="2" xfId="1" applyNumberFormat="1" applyFont="1" applyFill="1" applyBorder="1" applyAlignment="1">
      <alignment horizontal="right" vertical="top" wrapText="1"/>
    </xf>
    <xf numFmtId="3" fontId="18" fillId="0" borderId="0" xfId="0" applyNumberFormat="1" applyFont="1"/>
    <xf numFmtId="3" fontId="21" fillId="2" borderId="2" xfId="1" applyNumberFormat="1" applyFont="1" applyFill="1" applyBorder="1" applyAlignment="1">
      <alignment horizontal="left" vertical="top" wrapText="1"/>
    </xf>
    <xf numFmtId="3" fontId="18" fillId="4" borderId="0" xfId="0" applyNumberFormat="1" applyFont="1" applyFill="1"/>
    <xf numFmtId="4" fontId="7" fillId="3" borderId="2" xfId="3" applyNumberFormat="1" applyFont="1" applyFill="1" applyBorder="1"/>
    <xf numFmtId="4" fontId="7" fillId="3" borderId="2" xfId="4" applyNumberFormat="1" applyFont="1" applyFill="1" applyBorder="1" applyAlignment="1">
      <alignment vertical="top" wrapText="1"/>
    </xf>
    <xf numFmtId="4" fontId="9" fillId="2" borderId="2" xfId="4" applyNumberFormat="1" applyFont="1" applyFill="1" applyBorder="1" applyAlignment="1">
      <alignment wrapText="1"/>
    </xf>
    <xf numFmtId="4" fontId="9" fillId="0" borderId="2" xfId="4" applyNumberFormat="1" applyFont="1" applyFill="1" applyBorder="1" applyAlignment="1">
      <alignment wrapText="1"/>
    </xf>
    <xf numFmtId="4" fontId="9" fillId="2" borderId="2" xfId="4" applyNumberFormat="1" applyFont="1" applyFill="1" applyBorder="1" applyAlignment="1">
      <alignment vertical="top" wrapText="1"/>
    </xf>
    <xf numFmtId="4" fontId="9" fillId="0" borderId="2" xfId="4" applyNumberFormat="1" applyFont="1" applyFill="1" applyBorder="1" applyAlignment="1">
      <alignment vertical="top" wrapText="1"/>
    </xf>
    <xf numFmtId="4" fontId="6" fillId="3" borderId="2" xfId="3" applyNumberFormat="1" applyFont="1" applyFill="1" applyBorder="1"/>
    <xf numFmtId="4" fontId="9" fillId="3" borderId="2" xfId="4" applyNumberFormat="1" applyFont="1" applyFill="1" applyBorder="1" applyAlignment="1">
      <alignment vertical="top" wrapText="1"/>
    </xf>
    <xf numFmtId="4" fontId="9" fillId="4" borderId="2" xfId="4" applyNumberFormat="1" applyFont="1" applyFill="1" applyBorder="1" applyAlignment="1">
      <alignment vertical="top" wrapText="1"/>
    </xf>
    <xf numFmtId="4" fontId="6" fillId="2" borderId="2" xfId="4" applyNumberFormat="1" applyFont="1" applyFill="1" applyBorder="1" applyAlignment="1">
      <alignment wrapText="1"/>
    </xf>
    <xf numFmtId="4" fontId="8" fillId="2" borderId="2" xfId="4" applyNumberFormat="1" applyFont="1" applyFill="1" applyBorder="1" applyAlignment="1">
      <alignment wrapText="1"/>
    </xf>
    <xf numFmtId="4" fontId="8" fillId="0" borderId="2" xfId="4" applyNumberFormat="1" applyFont="1" applyFill="1" applyBorder="1" applyAlignment="1">
      <alignment vertical="top" wrapText="1"/>
    </xf>
    <xf numFmtId="4" fontId="7" fillId="2" borderId="2" xfId="4" applyNumberFormat="1" applyFont="1" applyFill="1" applyBorder="1" applyAlignment="1">
      <alignment vertical="top" wrapText="1"/>
    </xf>
    <xf numFmtId="4" fontId="8" fillId="2" borderId="2" xfId="4" applyNumberFormat="1" applyFont="1" applyFill="1" applyBorder="1" applyAlignment="1">
      <alignment vertical="top" wrapText="1"/>
    </xf>
    <xf numFmtId="4" fontId="9" fillId="3" borderId="2" xfId="0" applyNumberFormat="1" applyFont="1" applyFill="1" applyBorder="1"/>
    <xf numFmtId="4" fontId="7" fillId="3" borderId="2" xfId="0" applyNumberFormat="1" applyFont="1" applyFill="1" applyBorder="1"/>
    <xf numFmtId="4" fontId="8" fillId="4" borderId="2" xfId="4" applyNumberFormat="1" applyFont="1" applyFill="1" applyBorder="1" applyAlignment="1">
      <alignment vertical="top" wrapText="1"/>
    </xf>
    <xf numFmtId="4" fontId="7" fillId="5" borderId="2" xfId="0" applyNumberFormat="1" applyFont="1" applyFill="1" applyBorder="1"/>
    <xf numFmtId="4" fontId="7" fillId="5" borderId="2" xfId="4" applyNumberFormat="1" applyFont="1" applyFill="1" applyBorder="1" applyAlignment="1">
      <alignment vertical="top" wrapText="1"/>
    </xf>
    <xf numFmtId="4" fontId="9" fillId="0" borderId="0" xfId="0" applyNumberFormat="1" applyFont="1"/>
    <xf numFmtId="3" fontId="23" fillId="0" borderId="2" xfId="1" applyNumberFormat="1" applyFont="1" applyBorder="1" applyAlignment="1">
      <alignment horizontal="right" vertical="top" wrapText="1"/>
    </xf>
    <xf numFmtId="3" fontId="23" fillId="2" borderId="2" xfId="1" applyNumberFormat="1" applyFont="1" applyFill="1" applyBorder="1" applyAlignment="1">
      <alignment horizontal="left" vertical="top" wrapText="1"/>
    </xf>
    <xf numFmtId="3" fontId="19" fillId="2" borderId="2" xfId="1" applyNumberFormat="1" applyFont="1" applyFill="1" applyBorder="1" applyAlignment="1">
      <alignment horizontal="right" vertical="top" wrapText="1"/>
    </xf>
    <xf numFmtId="4" fontId="20" fillId="2" borderId="2" xfId="4" applyNumberFormat="1" applyFont="1" applyFill="1" applyBorder="1" applyAlignment="1">
      <alignment vertical="top" wrapText="1"/>
    </xf>
    <xf numFmtId="3" fontId="23" fillId="2" borderId="2" xfId="1" applyNumberFormat="1" applyFont="1" applyFill="1" applyBorder="1" applyAlignment="1">
      <alignment horizontal="left" vertical="center" wrapText="1"/>
    </xf>
    <xf numFmtId="3" fontId="19" fillId="0" borderId="2" xfId="1" applyNumberFormat="1" applyFont="1" applyBorder="1" applyAlignment="1">
      <alignment horizontal="right" vertical="top" wrapText="1"/>
    </xf>
    <xf numFmtId="3" fontId="8" fillId="5" borderId="2" xfId="1" applyNumberFormat="1" applyFont="1" applyFill="1" applyBorder="1" applyAlignment="1">
      <alignment horizontal="right" vertical="top" wrapText="1"/>
    </xf>
    <xf numFmtId="4" fontId="7" fillId="0" borderId="2" xfId="4" applyNumberFormat="1" applyFont="1" applyFill="1" applyBorder="1" applyAlignment="1">
      <alignment vertical="top" wrapText="1"/>
    </xf>
    <xf numFmtId="4" fontId="20" fillId="0" borderId="2" xfId="4" applyNumberFormat="1" applyFont="1" applyFill="1" applyBorder="1" applyAlignment="1">
      <alignment vertical="top" wrapText="1"/>
    </xf>
    <xf numFmtId="3" fontId="20" fillId="0" borderId="0" xfId="0" applyNumberFormat="1" applyFont="1"/>
    <xf numFmtId="3" fontId="24" fillId="0" borderId="2" xfId="1" applyNumberFormat="1" applyFont="1" applyBorder="1" applyAlignment="1">
      <alignment horizontal="left" vertical="center" wrapText="1"/>
    </xf>
    <xf numFmtId="3" fontId="11" fillId="5" borderId="2" xfId="1" applyNumberFormat="1" applyFont="1" applyFill="1" applyBorder="1" applyAlignment="1">
      <alignment wrapText="1"/>
    </xf>
    <xf numFmtId="3" fontId="22" fillId="5" borderId="2" xfId="0" applyNumberFormat="1" applyFont="1" applyFill="1" applyBorder="1"/>
    <xf numFmtId="3" fontId="13" fillId="5" borderId="2" xfId="0" applyNumberFormat="1" applyFont="1" applyFill="1" applyBorder="1"/>
    <xf numFmtId="3" fontId="8" fillId="0" borderId="2" xfId="0" applyNumberFormat="1" applyFont="1" applyBorder="1"/>
    <xf numFmtId="3" fontId="9" fillId="0" borderId="2" xfId="0" applyNumberFormat="1" applyFont="1" applyBorder="1" applyAlignment="1">
      <alignment vertical="top"/>
    </xf>
    <xf numFmtId="3" fontId="23" fillId="0" borderId="2" xfId="1" applyNumberFormat="1" applyFont="1" applyBorder="1" applyAlignment="1">
      <alignment vertical="top" wrapText="1"/>
    </xf>
    <xf numFmtId="3" fontId="23" fillId="0" borderId="2" xfId="0" applyNumberFormat="1" applyFont="1" applyBorder="1" applyAlignment="1">
      <alignment wrapText="1"/>
    </xf>
    <xf numFmtId="3" fontId="23" fillId="0" borderId="2" xfId="1" applyNumberFormat="1" applyFont="1" applyBorder="1" applyAlignment="1">
      <alignment wrapText="1"/>
    </xf>
    <xf numFmtId="3" fontId="17" fillId="2" borderId="2" xfId="1" applyNumberFormat="1" applyFont="1" applyFill="1" applyBorder="1" applyAlignment="1">
      <alignment horizontal="left" vertical="top" wrapText="1"/>
    </xf>
    <xf numFmtId="3" fontId="23" fillId="0" borderId="2" xfId="3" applyNumberFormat="1" applyFont="1" applyBorder="1" applyAlignment="1">
      <alignment wrapText="1"/>
    </xf>
    <xf numFmtId="3" fontId="26" fillId="0" borderId="2" xfId="1" applyNumberFormat="1" applyFont="1" applyBorder="1" applyAlignment="1">
      <alignment horizontal="center" vertical="center" wrapText="1"/>
    </xf>
    <xf numFmtId="4" fontId="10" fillId="0" borderId="2" xfId="1" applyNumberFormat="1" applyFont="1" applyBorder="1" applyAlignment="1">
      <alignment horizontal="center" vertical="center" wrapText="1"/>
    </xf>
    <xf numFmtId="3" fontId="23" fillId="0" borderId="0" xfId="0" applyNumberFormat="1" applyFont="1" applyAlignment="1">
      <alignment wrapText="1"/>
    </xf>
    <xf numFmtId="3" fontId="6" fillId="0" borderId="2" xfId="1" applyNumberFormat="1" applyFont="1" applyBorder="1" applyAlignment="1">
      <alignment vertical="top" wrapText="1"/>
    </xf>
    <xf numFmtId="3" fontId="7" fillId="0" borderId="2" xfId="0" applyNumberFormat="1" applyFont="1" applyBorder="1" applyAlignment="1">
      <alignment wrapText="1"/>
    </xf>
    <xf numFmtId="3" fontId="23" fillId="0" borderId="2" xfId="1" applyNumberFormat="1" applyFont="1" applyBorder="1" applyAlignment="1">
      <alignment horizontal="left" vertical="top" wrapText="1"/>
    </xf>
    <xf numFmtId="3" fontId="13" fillId="0" borderId="2" xfId="1" applyNumberFormat="1" applyFont="1" applyBorder="1" applyAlignment="1">
      <alignment horizontal="left" vertical="top" wrapText="1"/>
    </xf>
    <xf numFmtId="3" fontId="13" fillId="0" borderId="2" xfId="1" applyNumberFormat="1" applyFont="1" applyBorder="1" applyAlignment="1">
      <alignment horizontal="right" vertical="top" wrapText="1"/>
    </xf>
    <xf numFmtId="3" fontId="9" fillId="0" borderId="0" xfId="0" applyNumberFormat="1" applyFont="1" applyAlignment="1">
      <alignment wrapText="1"/>
    </xf>
    <xf numFmtId="3" fontId="8" fillId="0" borderId="0" xfId="0" applyNumberFormat="1" applyFont="1" applyAlignment="1">
      <alignment wrapText="1"/>
    </xf>
    <xf numFmtId="3" fontId="23" fillId="0" borderId="2" xfId="1" applyNumberFormat="1" applyFont="1" applyBorder="1" applyAlignment="1">
      <alignment horizontal="left" wrapText="1"/>
    </xf>
    <xf numFmtId="3" fontId="23" fillId="0" borderId="2" xfId="3" applyNumberFormat="1" applyFont="1" applyBorder="1" applyAlignment="1">
      <alignment horizontal="left" wrapText="1"/>
    </xf>
    <xf numFmtId="3" fontId="23" fillId="0" borderId="2" xfId="0" applyNumberFormat="1" applyFont="1" applyBorder="1" applyAlignment="1">
      <alignment horizontal="left" wrapText="1"/>
    </xf>
    <xf numFmtId="3" fontId="7" fillId="0" borderId="2" xfId="1" applyNumberFormat="1" applyFont="1" applyBorder="1" applyAlignment="1">
      <alignment horizontal="left" vertical="top" wrapText="1"/>
    </xf>
    <xf numFmtId="3" fontId="9" fillId="0" borderId="2" xfId="0" applyNumberFormat="1" applyFont="1" applyBorder="1" applyAlignment="1">
      <alignment horizontal="left" wrapText="1"/>
    </xf>
    <xf numFmtId="3" fontId="7" fillId="0" borderId="0" xfId="0" applyNumberFormat="1" applyFont="1"/>
    <xf numFmtId="3" fontId="11" fillId="6" borderId="2" xfId="1" applyNumberFormat="1" applyFont="1" applyFill="1" applyBorder="1" applyAlignment="1">
      <alignment horizontal="center" vertical="center" wrapText="1"/>
    </xf>
    <xf numFmtId="3" fontId="25" fillId="6" borderId="2" xfId="1" applyNumberFormat="1" applyFont="1" applyFill="1" applyBorder="1" applyAlignment="1">
      <alignment horizontal="center" vertical="center" wrapText="1"/>
    </xf>
    <xf numFmtId="3" fontId="6" fillId="7" borderId="2" xfId="1" applyNumberFormat="1" applyFont="1" applyFill="1" applyBorder="1" applyAlignment="1">
      <alignment vertical="top" wrapText="1"/>
    </xf>
    <xf numFmtId="3" fontId="8" fillId="7" borderId="2" xfId="1" applyNumberFormat="1" applyFont="1" applyFill="1" applyBorder="1" applyAlignment="1">
      <alignment horizontal="right" vertical="top" wrapText="1"/>
    </xf>
    <xf numFmtId="3" fontId="8" fillId="2" borderId="2" xfId="0" applyNumberFormat="1" applyFont="1" applyFill="1" applyBorder="1"/>
    <xf numFmtId="3" fontId="7" fillId="7" borderId="2" xfId="1" applyNumberFormat="1" applyFont="1" applyFill="1" applyBorder="1" applyAlignment="1">
      <alignment horizontal="right" vertical="top" wrapText="1"/>
    </xf>
    <xf numFmtId="3" fontId="7" fillId="0" borderId="2" xfId="1" applyNumberFormat="1" applyFont="1" applyBorder="1" applyAlignment="1">
      <alignment vertical="top" wrapText="1"/>
    </xf>
    <xf numFmtId="3" fontId="27" fillId="0" borderId="2" xfId="1" applyNumberFormat="1" applyFont="1" applyBorder="1" applyAlignment="1">
      <alignment horizontal="left" wrapText="1"/>
    </xf>
    <xf numFmtId="3" fontId="27" fillId="0" borderId="2" xfId="1" applyNumberFormat="1" applyFont="1" applyBorder="1" applyAlignment="1">
      <alignment horizontal="right" vertical="top" wrapText="1"/>
    </xf>
    <xf numFmtId="3" fontId="27" fillId="2" borderId="2" xfId="1" applyNumberFormat="1" applyFont="1" applyFill="1" applyBorder="1" applyAlignment="1">
      <alignment horizontal="right" vertical="center" wrapText="1"/>
    </xf>
    <xf numFmtId="3" fontId="28" fillId="7" borderId="2" xfId="1" applyNumberFormat="1" applyFont="1" applyFill="1" applyBorder="1" applyAlignment="1">
      <alignment horizontal="left" vertical="top" wrapText="1"/>
    </xf>
    <xf numFmtId="3" fontId="28" fillId="0" borderId="2" xfId="1" applyNumberFormat="1" applyFont="1" applyBorder="1" applyAlignment="1">
      <alignment vertical="top" wrapText="1"/>
    </xf>
    <xf numFmtId="3" fontId="28" fillId="0" borderId="2" xfId="1" applyNumberFormat="1" applyFont="1" applyBorder="1" applyAlignment="1">
      <alignment horizontal="right" vertical="top" wrapText="1"/>
    </xf>
    <xf numFmtId="3" fontId="7" fillId="2" borderId="2" xfId="1" applyNumberFormat="1" applyFont="1" applyFill="1" applyBorder="1" applyAlignment="1">
      <alignment horizontal="left" vertical="top" wrapText="1"/>
    </xf>
    <xf numFmtId="3" fontId="7" fillId="2" borderId="2" xfId="1" applyNumberFormat="1" applyFont="1" applyFill="1" applyBorder="1" applyAlignment="1">
      <alignment horizontal="left" vertical="center" wrapText="1"/>
    </xf>
    <xf numFmtId="3" fontId="7" fillId="2" borderId="2" xfId="1" applyNumberFormat="1" applyFont="1" applyFill="1" applyBorder="1" applyAlignment="1">
      <alignment horizontal="right" vertical="top" wrapText="1"/>
    </xf>
    <xf numFmtId="3" fontId="7" fillId="2" borderId="2" xfId="1" applyNumberFormat="1" applyFont="1" applyFill="1" applyBorder="1" applyAlignment="1">
      <alignment horizontal="right" vertical="center" wrapText="1"/>
    </xf>
    <xf numFmtId="4" fontId="7" fillId="2" borderId="2" xfId="4" applyNumberFormat="1" applyFont="1" applyFill="1" applyBorder="1" applyAlignment="1">
      <alignment wrapText="1"/>
    </xf>
    <xf numFmtId="3" fontId="7" fillId="0" borderId="2" xfId="1" applyNumberFormat="1" applyFont="1" applyBorder="1" applyAlignment="1">
      <alignment horizontal="left" wrapText="1"/>
    </xf>
    <xf numFmtId="3" fontId="29" fillId="0" borderId="2" xfId="1" applyNumberFormat="1" applyFont="1" applyBorder="1" applyAlignment="1">
      <alignment horizontal="left" vertical="center" wrapText="1"/>
    </xf>
    <xf numFmtId="3" fontId="7" fillId="0" borderId="2" xfId="1" applyNumberFormat="1" applyFont="1" applyBorder="1" applyAlignment="1">
      <alignment horizontal="right" vertical="top" wrapText="1"/>
    </xf>
    <xf numFmtId="3" fontId="7" fillId="0" borderId="2" xfId="0" applyNumberFormat="1" applyFont="1" applyBorder="1" applyAlignment="1">
      <alignment horizontal="left" wrapText="1"/>
    </xf>
    <xf numFmtId="3" fontId="7" fillId="4" borderId="0" xfId="0" applyNumberFormat="1" applyFont="1" applyFill="1"/>
    <xf numFmtId="3" fontId="29" fillId="4" borderId="2" xfId="1" applyNumberFormat="1" applyFont="1" applyFill="1" applyBorder="1" applyAlignment="1">
      <alignment horizontal="left" vertical="center" wrapText="1"/>
    </xf>
    <xf numFmtId="3" fontId="7" fillId="4" borderId="2" xfId="1" applyNumberFormat="1" applyFont="1" applyFill="1" applyBorder="1" applyAlignment="1">
      <alignment horizontal="right" vertical="top" wrapText="1"/>
    </xf>
    <xf numFmtId="4" fontId="7" fillId="4" borderId="2" xfId="4" applyNumberFormat="1" applyFont="1" applyFill="1" applyBorder="1" applyAlignment="1">
      <alignment vertical="top" wrapText="1"/>
    </xf>
    <xf numFmtId="3" fontId="6" fillId="2" borderId="2" xfId="1" applyNumberFormat="1" applyFont="1" applyFill="1" applyBorder="1" applyAlignment="1">
      <alignment horizontal="right" vertical="center" wrapText="1"/>
    </xf>
    <xf numFmtId="3" fontId="6" fillId="0" borderId="2" xfId="1" applyNumberFormat="1" applyFont="1" applyBorder="1" applyAlignment="1">
      <alignment horizontal="right" vertical="center" wrapText="1"/>
    </xf>
    <xf numFmtId="4" fontId="6" fillId="0" borderId="2" xfId="4" applyNumberFormat="1" applyFont="1" applyFill="1" applyBorder="1" applyAlignment="1">
      <alignment wrapText="1"/>
    </xf>
    <xf numFmtId="3" fontId="6" fillId="0" borderId="2" xfId="1" applyNumberFormat="1" applyFont="1" applyBorder="1" applyAlignment="1">
      <alignment horizontal="right" vertical="top" wrapText="1"/>
    </xf>
    <xf numFmtId="0" fontId="6" fillId="0" borderId="2" xfId="0" applyFont="1" applyBorder="1" applyAlignment="1">
      <alignment horizontal="left" wrapText="1"/>
    </xf>
    <xf numFmtId="3" fontId="6" fillId="2" borderId="2" xfId="1" applyNumberFormat="1" applyFont="1" applyFill="1" applyBorder="1" applyAlignment="1">
      <alignment horizontal="right" vertical="top" wrapText="1"/>
    </xf>
    <xf numFmtId="4" fontId="6" fillId="2" borderId="2" xfId="4" applyNumberFormat="1" applyFont="1" applyFill="1" applyBorder="1" applyAlignment="1">
      <alignment vertical="top" wrapText="1"/>
    </xf>
    <xf numFmtId="3" fontId="6" fillId="4" borderId="0" xfId="0" applyNumberFormat="1" applyFont="1" applyFill="1"/>
    <xf numFmtId="3" fontId="6" fillId="0" borderId="2" xfId="0" applyNumberFormat="1" applyFont="1" applyBorder="1"/>
    <xf numFmtId="3" fontId="10" fillId="5" borderId="2" xfId="2" applyNumberFormat="1" applyFont="1" applyFill="1" applyBorder="1" applyAlignment="1">
      <alignment horizontal="left" vertical="center"/>
    </xf>
    <xf numFmtId="4" fontId="9" fillId="5" borderId="2" xfId="0" applyNumberFormat="1" applyFont="1" applyFill="1" applyBorder="1"/>
    <xf numFmtId="3" fontId="12" fillId="5" borderId="2" xfId="1" applyNumberFormat="1" applyFont="1" applyFill="1" applyBorder="1" applyAlignment="1">
      <alignment horizontal="left" vertical="center" wrapText="1"/>
    </xf>
    <xf numFmtId="3" fontId="6" fillId="0" borderId="2" xfId="1" applyNumberFormat="1" applyFont="1" applyBorder="1" applyAlignment="1">
      <alignment horizontal="left" vertical="top" wrapText="1"/>
    </xf>
    <xf numFmtId="3" fontId="6" fillId="0" borderId="1" xfId="0" applyNumberFormat="1" applyFont="1" applyBorder="1" applyAlignment="1">
      <alignment vertical="center"/>
    </xf>
    <xf numFmtId="3" fontId="6" fillId="0" borderId="0" xfId="0" applyNumberFormat="1" applyFont="1" applyAlignment="1">
      <alignment wrapText="1"/>
    </xf>
    <xf numFmtId="3" fontId="6" fillId="0" borderId="2" xfId="0" applyNumberFormat="1" applyFont="1" applyBorder="1" applyAlignment="1">
      <alignment wrapText="1"/>
    </xf>
    <xf numFmtId="3" fontId="6" fillId="0" borderId="2" xfId="1" applyNumberFormat="1" applyFont="1" applyBorder="1" applyAlignment="1">
      <alignment vertical="top" wrapText="1"/>
    </xf>
    <xf numFmtId="3" fontId="23" fillId="0" borderId="2" xfId="1" applyNumberFormat="1" applyFont="1" applyBorder="1" applyAlignment="1">
      <alignment vertical="top" wrapText="1"/>
    </xf>
    <xf numFmtId="3" fontId="6" fillId="0" borderId="2" xfId="1" applyNumberFormat="1" applyFont="1" applyBorder="1" applyAlignment="1">
      <alignment horizontal="left" vertical="center" wrapText="1"/>
    </xf>
    <xf numFmtId="3" fontId="23" fillId="0" borderId="2" xfId="1" applyNumberFormat="1" applyFont="1" applyBorder="1" applyAlignment="1">
      <alignment horizontal="left" vertical="center" wrapText="1"/>
    </xf>
    <xf numFmtId="3" fontId="6" fillId="0" borderId="3" xfId="1" applyNumberFormat="1" applyFont="1" applyBorder="1" applyAlignment="1">
      <alignment horizontal="left" vertical="top" wrapText="1"/>
    </xf>
    <xf numFmtId="3" fontId="23" fillId="0" borderId="4" xfId="1" applyNumberFormat="1" applyFont="1" applyBorder="1" applyAlignment="1">
      <alignment horizontal="left" vertical="top" wrapText="1"/>
    </xf>
    <xf numFmtId="3" fontId="23" fillId="0" borderId="5" xfId="1" applyNumberFormat="1" applyFont="1" applyBorder="1" applyAlignment="1">
      <alignment horizontal="left" vertical="top" wrapText="1"/>
    </xf>
    <xf numFmtId="3" fontId="23" fillId="0" borderId="3" xfId="1" applyNumberFormat="1" applyFont="1" applyBorder="1" applyAlignment="1">
      <alignment horizontal="left" vertical="top" wrapText="1"/>
    </xf>
    <xf numFmtId="3" fontId="23" fillId="0" borderId="2" xfId="1" applyNumberFormat="1" applyFont="1" applyBorder="1" applyAlignment="1">
      <alignment horizontal="left" vertical="top" wrapText="1"/>
    </xf>
    <xf numFmtId="3" fontId="29" fillId="0" borderId="2" xfId="1" applyNumberFormat="1" applyFont="1" applyBorder="1" applyAlignment="1">
      <alignment vertical="top" wrapText="1"/>
    </xf>
  </cellXfs>
  <cellStyles count="6">
    <cellStyle name="Hyperlink" xfId="5" builtinId="8"/>
    <cellStyle name="Normaallaad 6" xfId="3" xr:uid="{00000000-0005-0000-0000-000000000000}"/>
    <cellStyle name="Normal" xfId="0" builtinId="0"/>
    <cellStyle name="Normal 9" xfId="1" xr:uid="{00000000-0005-0000-0000-000002000000}"/>
    <cellStyle name="Normal_Sheet1 2 2" xfId="2" xr:uid="{00000000-0005-0000-0000-000003000000}"/>
    <cellStyle name="Protsent 3" xfId="4" xr:uid="{00000000-0005-0000-0000-000004000000}"/>
  </cellStyles>
  <dxfs count="0"/>
  <tableStyles count="0" defaultTableStyle="TableStyleMedium2" defaultPivotStyle="PivotStyleLight16"/>
  <colors>
    <mruColors>
      <color rgb="FFF4D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95"/>
  <sheetViews>
    <sheetView tabSelected="1" zoomScale="120" zoomScaleNormal="120" workbookViewId="0">
      <pane xSplit="1" ySplit="3" topLeftCell="B9" activePane="bottomRight" state="frozen"/>
      <selection pane="topRight" activeCell="B1" sqref="B1"/>
      <selection pane="bottomLeft" activeCell="A3" sqref="A3"/>
      <selection pane="bottomRight" activeCell="J191" sqref="J191"/>
    </sheetView>
  </sheetViews>
  <sheetFormatPr defaultColWidth="10.44140625" defaultRowHeight="13.2" x14ac:dyDescent="0.25"/>
  <cols>
    <col min="1" max="1" width="36.109375" style="7" customWidth="1"/>
    <col min="2" max="2" width="9.6640625" style="14" customWidth="1"/>
    <col min="3" max="3" width="10.109375" style="14" customWidth="1"/>
    <col min="4" max="4" width="10.5546875" style="14" customWidth="1"/>
    <col min="5" max="6" width="9.33203125" style="14" bestFit="1" customWidth="1"/>
    <col min="7" max="7" width="8.88671875" style="14" bestFit="1" customWidth="1"/>
    <col min="8" max="8" width="9.88671875" style="14" bestFit="1" customWidth="1"/>
    <col min="9" max="9" width="11.88671875" style="54" bestFit="1" customWidth="1"/>
    <col min="10" max="10" width="52" style="78" customWidth="1"/>
    <col min="11" max="11" width="82.88671875" style="7" bestFit="1" customWidth="1"/>
    <col min="12" max="16384" width="10.44140625" style="7"/>
  </cols>
  <sheetData>
    <row r="2" spans="1:10" x14ac:dyDescent="0.25">
      <c r="B2" s="131"/>
      <c r="C2" s="131"/>
      <c r="D2" s="131" t="s">
        <v>88</v>
      </c>
      <c r="E2" s="131"/>
      <c r="F2" s="131"/>
      <c r="G2" s="131"/>
      <c r="H2" s="131"/>
      <c r="I2" s="131"/>
      <c r="J2" s="131"/>
    </row>
    <row r="3" spans="1:10" ht="52.8" x14ac:dyDescent="0.25">
      <c r="A3" s="8" t="s">
        <v>0</v>
      </c>
      <c r="B3" s="92" t="s">
        <v>66</v>
      </c>
      <c r="C3" s="92" t="s">
        <v>1</v>
      </c>
      <c r="D3" s="92" t="s">
        <v>2</v>
      </c>
      <c r="E3" s="93" t="s">
        <v>3</v>
      </c>
      <c r="F3" s="92" t="s">
        <v>4</v>
      </c>
      <c r="G3" s="92" t="s">
        <v>5</v>
      </c>
      <c r="H3" s="92" t="s">
        <v>69</v>
      </c>
      <c r="I3" s="77" t="s">
        <v>6</v>
      </c>
      <c r="J3" s="76" t="s">
        <v>7</v>
      </c>
    </row>
    <row r="4" spans="1:10" x14ac:dyDescent="0.25">
      <c r="A4" s="24" t="s">
        <v>8</v>
      </c>
      <c r="B4" s="67">
        <f t="shared" ref="B4:G4" si="0">SUM(B5:B6)</f>
        <v>30000</v>
      </c>
      <c r="C4" s="67">
        <f t="shared" si="0"/>
        <v>30000</v>
      </c>
      <c r="D4" s="67">
        <f t="shared" si="0"/>
        <v>30000</v>
      </c>
      <c r="E4" s="67">
        <f t="shared" si="0"/>
        <v>30000</v>
      </c>
      <c r="F4" s="67">
        <f t="shared" si="0"/>
        <v>30000</v>
      </c>
      <c r="G4" s="67">
        <f t="shared" si="0"/>
        <v>30000</v>
      </c>
      <c r="H4" s="67">
        <f>SUM(H5:H6)</f>
        <v>180000</v>
      </c>
      <c r="I4" s="35"/>
      <c r="J4" s="75"/>
    </row>
    <row r="5" spans="1:10" x14ac:dyDescent="0.25">
      <c r="A5" s="23" t="s">
        <v>9</v>
      </c>
      <c r="B5" s="68">
        <f t="shared" ref="B5:H6" si="1">SUM(B8,B11)</f>
        <v>0</v>
      </c>
      <c r="C5" s="68">
        <f t="shared" si="1"/>
        <v>0</v>
      </c>
      <c r="D5" s="68">
        <f t="shared" si="1"/>
        <v>0</v>
      </c>
      <c r="E5" s="68">
        <f t="shared" si="1"/>
        <v>0</v>
      </c>
      <c r="F5" s="68">
        <f t="shared" si="1"/>
        <v>0</v>
      </c>
      <c r="G5" s="68">
        <f t="shared" si="1"/>
        <v>0</v>
      </c>
      <c r="H5" s="68">
        <f t="shared" si="1"/>
        <v>0</v>
      </c>
      <c r="I5" s="36"/>
      <c r="J5" s="71"/>
    </row>
    <row r="6" spans="1:10" x14ac:dyDescent="0.25">
      <c r="A6" s="23" t="s">
        <v>10</v>
      </c>
      <c r="B6" s="68">
        <f t="shared" si="1"/>
        <v>30000</v>
      </c>
      <c r="C6" s="68">
        <f t="shared" si="1"/>
        <v>30000</v>
      </c>
      <c r="D6" s="68">
        <f t="shared" si="1"/>
        <v>30000</v>
      </c>
      <c r="E6" s="68">
        <f t="shared" si="1"/>
        <v>30000</v>
      </c>
      <c r="F6" s="68">
        <f t="shared" si="1"/>
        <v>30000</v>
      </c>
      <c r="G6" s="68">
        <f t="shared" si="1"/>
        <v>30000</v>
      </c>
      <c r="H6" s="68">
        <f t="shared" si="1"/>
        <v>180000</v>
      </c>
      <c r="I6" s="36"/>
      <c r="J6" s="71"/>
    </row>
    <row r="7" spans="1:10" x14ac:dyDescent="0.25">
      <c r="A7" s="22" t="s">
        <v>11</v>
      </c>
      <c r="B7" s="2">
        <f t="shared" ref="B7:H7" si="2">SUM(B8:B9)</f>
        <v>30000</v>
      </c>
      <c r="C7" s="2">
        <f t="shared" si="2"/>
        <v>30000</v>
      </c>
      <c r="D7" s="2">
        <f t="shared" si="2"/>
        <v>30000</v>
      </c>
      <c r="E7" s="2">
        <f>SUM(E8:E9)</f>
        <v>30000</v>
      </c>
      <c r="F7" s="2">
        <f>SUM(F8:F9)</f>
        <v>30000</v>
      </c>
      <c r="G7" s="2">
        <f>SUM(G8:G9)</f>
        <v>30000</v>
      </c>
      <c r="H7" s="2">
        <f t="shared" si="2"/>
        <v>180000</v>
      </c>
      <c r="I7" s="37"/>
      <c r="J7" s="73"/>
    </row>
    <row r="8" spans="1:10" x14ac:dyDescent="0.25">
      <c r="A8" s="9" t="s">
        <v>9</v>
      </c>
      <c r="B8" s="1">
        <v>0</v>
      </c>
      <c r="C8" s="1">
        <v>0</v>
      </c>
      <c r="D8" s="1">
        <v>0</v>
      </c>
      <c r="E8" s="1">
        <v>0</v>
      </c>
      <c r="F8" s="1">
        <v>0</v>
      </c>
      <c r="G8" s="1">
        <v>0</v>
      </c>
      <c r="H8" s="1">
        <f>SUM(B8:G8)</f>
        <v>0</v>
      </c>
      <c r="I8" s="38"/>
      <c r="J8" s="73"/>
    </row>
    <row r="9" spans="1:10" ht="14.4" customHeight="1" x14ac:dyDescent="0.25">
      <c r="A9" s="9" t="s">
        <v>10</v>
      </c>
      <c r="B9" s="1">
        <v>30000</v>
      </c>
      <c r="C9" s="1">
        <v>30000</v>
      </c>
      <c r="D9" s="1">
        <v>30000</v>
      </c>
      <c r="E9" s="1">
        <v>30000</v>
      </c>
      <c r="F9" s="1">
        <v>30000</v>
      </c>
      <c r="G9" s="1">
        <v>30000</v>
      </c>
      <c r="H9" s="1">
        <f>SUM(B9:G9)</f>
        <v>180000</v>
      </c>
      <c r="I9" s="38"/>
      <c r="J9" s="86" t="s">
        <v>12</v>
      </c>
    </row>
    <row r="10" spans="1:10" s="91" customFormat="1" hidden="1" x14ac:dyDescent="0.25">
      <c r="A10" s="10"/>
      <c r="B10" s="118">
        <f>SUM(B11:B12)</f>
        <v>0</v>
      </c>
      <c r="C10" s="118">
        <f>SUM(C11:C12)</f>
        <v>0</v>
      </c>
      <c r="D10" s="118">
        <f t="shared" ref="D10:H10" si="3">SUM(D11:D12)</f>
        <v>0</v>
      </c>
      <c r="E10" s="118">
        <f>SUM(E11:E12)</f>
        <v>0</v>
      </c>
      <c r="F10" s="118">
        <f>SUM(F11:F12)</f>
        <v>0</v>
      </c>
      <c r="G10" s="118">
        <f>SUM(G11:G12)</f>
        <v>0</v>
      </c>
      <c r="H10" s="118">
        <f t="shared" si="3"/>
        <v>0</v>
      </c>
      <c r="I10" s="44"/>
      <c r="J10" s="110"/>
    </row>
    <row r="11" spans="1:10" s="91" customFormat="1" hidden="1" x14ac:dyDescent="0.25">
      <c r="A11" s="9" t="s">
        <v>9</v>
      </c>
      <c r="B11" s="119">
        <v>0</v>
      </c>
      <c r="C11" s="119">
        <v>0</v>
      </c>
      <c r="D11" s="119">
        <v>0</v>
      </c>
      <c r="E11" s="119">
        <v>0</v>
      </c>
      <c r="F11" s="119">
        <v>0</v>
      </c>
      <c r="G11" s="119">
        <v>0</v>
      </c>
      <c r="H11" s="119">
        <f>SUM(B11:G11)</f>
        <v>0</v>
      </c>
      <c r="I11" s="120"/>
      <c r="J11" s="110"/>
    </row>
    <row r="12" spans="1:10" s="91" customFormat="1" ht="14.4" hidden="1" customHeight="1" x14ac:dyDescent="0.25">
      <c r="A12" s="9" t="s">
        <v>10</v>
      </c>
      <c r="B12" s="119">
        <v>0</v>
      </c>
      <c r="C12" s="119">
        <v>0</v>
      </c>
      <c r="D12" s="119">
        <v>0</v>
      </c>
      <c r="E12" s="119">
        <v>0</v>
      </c>
      <c r="F12" s="119">
        <v>0</v>
      </c>
      <c r="G12" s="119">
        <v>0</v>
      </c>
      <c r="H12" s="119">
        <f>SUM(B12:G12)</f>
        <v>0</v>
      </c>
      <c r="I12" s="120"/>
      <c r="J12" s="110"/>
    </row>
    <row r="13" spans="1:10" x14ac:dyDescent="0.25">
      <c r="A13" s="24" t="s">
        <v>13</v>
      </c>
      <c r="B13" s="25">
        <f t="shared" ref="B13:H13" si="4">SUM(B14:B15)</f>
        <v>50000</v>
      </c>
      <c r="C13" s="25">
        <f t="shared" si="4"/>
        <v>25000</v>
      </c>
      <c r="D13" s="25">
        <f t="shared" si="4"/>
        <v>25000</v>
      </c>
      <c r="E13" s="25">
        <f t="shared" si="4"/>
        <v>25000</v>
      </c>
      <c r="F13" s="25">
        <f>SUM(F14:F15)</f>
        <v>25000</v>
      </c>
      <c r="G13" s="25">
        <f>SUM(G14:G15)</f>
        <v>25000</v>
      </c>
      <c r="H13" s="25">
        <f t="shared" si="4"/>
        <v>175000</v>
      </c>
      <c r="I13" s="35"/>
      <c r="J13" s="87"/>
    </row>
    <row r="14" spans="1:10" x14ac:dyDescent="0.25">
      <c r="A14" s="23" t="s">
        <v>9</v>
      </c>
      <c r="B14" s="26">
        <f>SUM(B17)</f>
        <v>40000</v>
      </c>
      <c r="C14" s="26">
        <f t="shared" ref="C14:E15" si="5">SUM(C17)</f>
        <v>0</v>
      </c>
      <c r="D14" s="26">
        <f t="shared" si="5"/>
        <v>0</v>
      </c>
      <c r="E14" s="26">
        <f>SUM(E17)</f>
        <v>0</v>
      </c>
      <c r="F14" s="26">
        <f>SUM(F17)</f>
        <v>0</v>
      </c>
      <c r="G14" s="26">
        <f>SUM(G17)</f>
        <v>0</v>
      </c>
      <c r="H14" s="26">
        <f>SUM(B14:G14)</f>
        <v>40000</v>
      </c>
      <c r="I14" s="36"/>
      <c r="J14" s="81"/>
    </row>
    <row r="15" spans="1:10" x14ac:dyDescent="0.25">
      <c r="A15" s="23" t="s">
        <v>10</v>
      </c>
      <c r="B15" s="26">
        <f>SUM(B18)</f>
        <v>10000</v>
      </c>
      <c r="C15" s="26">
        <f t="shared" si="5"/>
        <v>25000</v>
      </c>
      <c r="D15" s="26">
        <f t="shared" si="5"/>
        <v>25000</v>
      </c>
      <c r="E15" s="26">
        <f t="shared" si="5"/>
        <v>25000</v>
      </c>
      <c r="F15" s="26">
        <f>SUM(F18)</f>
        <v>25000</v>
      </c>
      <c r="G15" s="26">
        <f>SUM(G18)</f>
        <v>25000</v>
      </c>
      <c r="H15" s="26">
        <f>SUM(B18:G18)</f>
        <v>135000</v>
      </c>
      <c r="I15" s="36"/>
      <c r="J15" s="81"/>
    </row>
    <row r="16" spans="1:10" ht="26.4" x14ac:dyDescent="0.25">
      <c r="A16" s="10" t="s">
        <v>50</v>
      </c>
      <c r="B16" s="4">
        <f t="shared" ref="B16:H16" si="6">SUM(B17:B18)</f>
        <v>50000</v>
      </c>
      <c r="C16" s="4">
        <f t="shared" si="6"/>
        <v>25000</v>
      </c>
      <c r="D16" s="4">
        <f t="shared" si="6"/>
        <v>25000</v>
      </c>
      <c r="E16" s="4">
        <f>SUM(E17:E18)</f>
        <v>25000</v>
      </c>
      <c r="F16" s="4">
        <f>SUM(F17:F18)</f>
        <v>25000</v>
      </c>
      <c r="G16" s="4">
        <f>SUM(G17:G18)</f>
        <v>25000</v>
      </c>
      <c r="H16" s="4">
        <f t="shared" si="6"/>
        <v>175000</v>
      </c>
      <c r="I16" s="39"/>
      <c r="J16" s="81"/>
    </row>
    <row r="17" spans="1:10" x14ac:dyDescent="0.25">
      <c r="A17" s="9" t="s">
        <v>9</v>
      </c>
      <c r="B17" s="3">
        <v>40000</v>
      </c>
      <c r="C17" s="3">
        <v>0</v>
      </c>
      <c r="D17" s="3">
        <v>0</v>
      </c>
      <c r="E17" s="3">
        <v>0</v>
      </c>
      <c r="F17" s="3">
        <v>0</v>
      </c>
      <c r="G17" s="3">
        <v>0</v>
      </c>
      <c r="H17" s="3">
        <f>SUM(B17:G17)</f>
        <v>40000</v>
      </c>
      <c r="I17" s="40"/>
      <c r="J17" s="81"/>
    </row>
    <row r="18" spans="1:10" x14ac:dyDescent="0.25">
      <c r="A18" s="9" t="s">
        <v>10</v>
      </c>
      <c r="B18" s="3">
        <v>10000</v>
      </c>
      <c r="C18" s="3">
        <v>25000</v>
      </c>
      <c r="D18" s="3">
        <v>25000</v>
      </c>
      <c r="E18" s="3">
        <v>25000</v>
      </c>
      <c r="F18" s="3">
        <v>25000</v>
      </c>
      <c r="G18" s="3">
        <v>25000</v>
      </c>
      <c r="H18" s="3">
        <f>SUM(B18:G18)</f>
        <v>135000</v>
      </c>
      <c r="I18" s="40"/>
      <c r="J18" s="81"/>
    </row>
    <row r="19" spans="1:10" x14ac:dyDescent="0.25">
      <c r="A19" s="24" t="s">
        <v>14</v>
      </c>
      <c r="B19" s="25">
        <f t="shared" ref="B19:H19" si="7">SUM(B20:B21)</f>
        <v>18000</v>
      </c>
      <c r="C19" s="25">
        <f t="shared" si="7"/>
        <v>30000</v>
      </c>
      <c r="D19" s="25">
        <f t="shared" si="7"/>
        <v>0</v>
      </c>
      <c r="E19" s="25">
        <f t="shared" si="7"/>
        <v>0</v>
      </c>
      <c r="F19" s="25">
        <f>SUM(F20:F21)</f>
        <v>0</v>
      </c>
      <c r="G19" s="25">
        <f>SUM(G20:G21)</f>
        <v>0</v>
      </c>
      <c r="H19" s="25">
        <f t="shared" si="7"/>
        <v>48000</v>
      </c>
      <c r="I19" s="41"/>
      <c r="J19" s="87"/>
    </row>
    <row r="20" spans="1:10" x14ac:dyDescent="0.25">
      <c r="A20" s="23" t="s">
        <v>9</v>
      </c>
      <c r="B20" s="26">
        <f>SUM(B23)</f>
        <v>0</v>
      </c>
      <c r="C20" s="26">
        <f t="shared" ref="B20:E21" si="8">SUM(C23)</f>
        <v>0</v>
      </c>
      <c r="D20" s="26">
        <f t="shared" si="8"/>
        <v>0</v>
      </c>
      <c r="E20" s="26">
        <f t="shared" si="8"/>
        <v>0</v>
      </c>
      <c r="F20" s="26">
        <f>SUM(F23)</f>
        <v>0</v>
      </c>
      <c r="G20" s="26">
        <f>SUM(G23)</f>
        <v>0</v>
      </c>
      <c r="H20" s="26">
        <f>SUM(B23:G23)</f>
        <v>0</v>
      </c>
      <c r="I20" s="42"/>
      <c r="J20" s="81"/>
    </row>
    <row r="21" spans="1:10" x14ac:dyDescent="0.25">
      <c r="A21" s="23" t="s">
        <v>10</v>
      </c>
      <c r="B21" s="26">
        <f t="shared" si="8"/>
        <v>18000</v>
      </c>
      <c r="C21" s="26">
        <f t="shared" si="8"/>
        <v>30000</v>
      </c>
      <c r="D21" s="26">
        <f t="shared" si="8"/>
        <v>0</v>
      </c>
      <c r="E21" s="26">
        <f>SUM(E24)</f>
        <v>0</v>
      </c>
      <c r="F21" s="26">
        <f>SUM(F24)</f>
        <v>0</v>
      </c>
      <c r="G21" s="26">
        <f>SUM(G24)</f>
        <v>0</v>
      </c>
      <c r="H21" s="26">
        <f>SUM(B24:G24)</f>
        <v>48000</v>
      </c>
      <c r="I21" s="42"/>
      <c r="J21" s="81"/>
    </row>
    <row r="22" spans="1:10" ht="26.4" x14ac:dyDescent="0.25">
      <c r="A22" s="17" t="s">
        <v>15</v>
      </c>
      <c r="B22" s="4">
        <f t="shared" ref="B22:H22" si="9">SUM(B23:B24)</f>
        <v>18000</v>
      </c>
      <c r="C22" s="4">
        <f t="shared" si="9"/>
        <v>30000</v>
      </c>
      <c r="D22" s="4">
        <f t="shared" si="9"/>
        <v>0</v>
      </c>
      <c r="E22" s="4">
        <f>SUM(E23:E24)</f>
        <v>0</v>
      </c>
      <c r="F22" s="4">
        <f>SUM(F23:F24)</f>
        <v>0</v>
      </c>
      <c r="G22" s="4">
        <f>SUM(G23:G24)</f>
        <v>0</v>
      </c>
      <c r="H22" s="4">
        <f t="shared" si="9"/>
        <v>48000</v>
      </c>
      <c r="I22" s="39"/>
      <c r="J22" s="81"/>
    </row>
    <row r="23" spans="1:10" x14ac:dyDescent="0.25">
      <c r="A23" s="9" t="s">
        <v>9</v>
      </c>
      <c r="B23" s="3">
        <v>0</v>
      </c>
      <c r="C23" s="3">
        <v>0</v>
      </c>
      <c r="D23" s="3">
        <v>0</v>
      </c>
      <c r="E23" s="3">
        <v>0</v>
      </c>
      <c r="F23" s="3">
        <v>0</v>
      </c>
      <c r="G23" s="3">
        <v>0</v>
      </c>
      <c r="H23" s="3">
        <f>SUM(B23:G23)</f>
        <v>0</v>
      </c>
      <c r="I23" s="40"/>
      <c r="J23" s="81"/>
    </row>
    <row r="24" spans="1:10" x14ac:dyDescent="0.25">
      <c r="A24" s="9" t="s">
        <v>10</v>
      </c>
      <c r="B24" s="3">
        <v>18000</v>
      </c>
      <c r="C24" s="3">
        <v>30000</v>
      </c>
      <c r="D24" s="3">
        <v>0</v>
      </c>
      <c r="E24" s="3">
        <v>0</v>
      </c>
      <c r="F24" s="3">
        <v>0</v>
      </c>
      <c r="G24" s="3">
        <v>0</v>
      </c>
      <c r="H24" s="3">
        <f>SUM(B24:G24)</f>
        <v>48000</v>
      </c>
      <c r="I24" s="40"/>
      <c r="J24" s="130"/>
    </row>
    <row r="25" spans="1:10" x14ac:dyDescent="0.25">
      <c r="A25" s="24" t="s">
        <v>16</v>
      </c>
      <c r="B25" s="25">
        <f t="shared" ref="B25:G25" si="10">SUM(B28,B31,B37,B40,B43,B46,B61,B64,B67)</f>
        <v>1246585</v>
      </c>
      <c r="C25" s="25">
        <f t="shared" si="10"/>
        <v>630000</v>
      </c>
      <c r="D25" s="25">
        <f t="shared" si="10"/>
        <v>1077500</v>
      </c>
      <c r="E25" s="25">
        <f t="shared" si="10"/>
        <v>1287500</v>
      </c>
      <c r="F25" s="25">
        <f t="shared" si="10"/>
        <v>330000</v>
      </c>
      <c r="G25" s="25">
        <f t="shared" si="10"/>
        <v>430000</v>
      </c>
      <c r="H25" s="25">
        <f>SUM(B25:G25)</f>
        <v>5001585</v>
      </c>
      <c r="I25" s="35"/>
      <c r="J25" s="87"/>
    </row>
    <row r="26" spans="1:10" x14ac:dyDescent="0.25">
      <c r="A26" s="23" t="s">
        <v>9</v>
      </c>
      <c r="B26" s="31">
        <f t="shared" ref="B26:G27" si="11">SUM(B29,B32,B35,B38,B41,B44,B47,B62,B65,B68)</f>
        <v>244625</v>
      </c>
      <c r="C26" s="31">
        <f t="shared" si="11"/>
        <v>0</v>
      </c>
      <c r="D26" s="31">
        <f t="shared" si="11"/>
        <v>250000</v>
      </c>
      <c r="E26" s="31">
        <f t="shared" si="11"/>
        <v>600000</v>
      </c>
      <c r="F26" s="31">
        <f t="shared" si="11"/>
        <v>0</v>
      </c>
      <c r="G26" s="31">
        <f t="shared" si="11"/>
        <v>0</v>
      </c>
      <c r="H26" s="26">
        <f>SUM(B26:G26)</f>
        <v>1094625</v>
      </c>
      <c r="I26" s="36"/>
      <c r="J26" s="81"/>
    </row>
    <row r="27" spans="1:10" x14ac:dyDescent="0.25">
      <c r="A27" s="23" t="s">
        <v>10</v>
      </c>
      <c r="B27" s="31">
        <f t="shared" si="11"/>
        <v>1131960</v>
      </c>
      <c r="C27" s="31">
        <f t="shared" si="11"/>
        <v>630000</v>
      </c>
      <c r="D27" s="31">
        <f t="shared" si="11"/>
        <v>827500</v>
      </c>
      <c r="E27" s="31">
        <f t="shared" si="11"/>
        <v>687500</v>
      </c>
      <c r="F27" s="31">
        <f t="shared" si="11"/>
        <v>330000</v>
      </c>
      <c r="G27" s="31">
        <f t="shared" si="11"/>
        <v>430000</v>
      </c>
      <c r="H27" s="26">
        <f>SUM(B27:G27)</f>
        <v>4036960</v>
      </c>
      <c r="I27" s="36"/>
      <c r="J27" s="81"/>
    </row>
    <row r="28" spans="1:10" s="114" customFormat="1" hidden="1" x14ac:dyDescent="0.25">
      <c r="A28" s="105"/>
      <c r="B28" s="107">
        <f t="shared" ref="B28:H28" si="12">SUM(B29:B30)</f>
        <v>0</v>
      </c>
      <c r="C28" s="107">
        <f t="shared" si="12"/>
        <v>0</v>
      </c>
      <c r="D28" s="107">
        <f t="shared" si="12"/>
        <v>0</v>
      </c>
      <c r="E28" s="107">
        <f t="shared" si="12"/>
        <v>0</v>
      </c>
      <c r="F28" s="107">
        <f>SUM(F29:F30)</f>
        <v>0</v>
      </c>
      <c r="G28" s="107">
        <f>SUM(G29:G30)</f>
        <v>0</v>
      </c>
      <c r="H28" s="107">
        <f t="shared" si="12"/>
        <v>0</v>
      </c>
      <c r="I28" s="47"/>
      <c r="J28" s="113"/>
    </row>
    <row r="29" spans="1:10" s="114" customFormat="1" hidden="1" x14ac:dyDescent="0.25">
      <c r="A29" s="115" t="s">
        <v>9</v>
      </c>
      <c r="B29" s="116">
        <v>0</v>
      </c>
      <c r="C29" s="116">
        <v>0</v>
      </c>
      <c r="D29" s="116">
        <v>0</v>
      </c>
      <c r="E29" s="116">
        <v>0</v>
      </c>
      <c r="F29" s="116">
        <v>0</v>
      </c>
      <c r="G29" s="116">
        <v>0</v>
      </c>
      <c r="H29" s="116">
        <f>SUM(B29:G29)</f>
        <v>0</v>
      </c>
      <c r="I29" s="117"/>
      <c r="J29" s="89"/>
    </row>
    <row r="30" spans="1:10" s="114" customFormat="1" hidden="1" x14ac:dyDescent="0.25">
      <c r="A30" s="115" t="s">
        <v>10</v>
      </c>
      <c r="B30" s="116">
        <v>0</v>
      </c>
      <c r="C30" s="116">
        <v>0</v>
      </c>
      <c r="D30" s="116">
        <v>0</v>
      </c>
      <c r="E30" s="116">
        <v>0</v>
      </c>
      <c r="F30" s="116">
        <v>0</v>
      </c>
      <c r="G30" s="116">
        <v>0</v>
      </c>
      <c r="H30" s="116">
        <f>SUM(B30:G30)</f>
        <v>0</v>
      </c>
      <c r="I30" s="117"/>
      <c r="J30" s="89"/>
    </row>
    <row r="31" spans="1:10" ht="26.4" x14ac:dyDescent="0.25">
      <c r="A31" s="11" t="s">
        <v>17</v>
      </c>
      <c r="B31" s="4">
        <f t="shared" ref="B31:H31" si="13">SUM(B32:B33)</f>
        <v>715422</v>
      </c>
      <c r="C31" s="4">
        <f t="shared" si="13"/>
        <v>300000</v>
      </c>
      <c r="D31" s="4">
        <f t="shared" si="13"/>
        <v>300000</v>
      </c>
      <c r="E31" s="4">
        <f t="shared" si="13"/>
        <v>300000</v>
      </c>
      <c r="F31" s="4">
        <f t="shared" si="13"/>
        <v>300000</v>
      </c>
      <c r="G31" s="4">
        <f t="shared" si="13"/>
        <v>300000</v>
      </c>
      <c r="H31" s="4">
        <f t="shared" si="13"/>
        <v>2215422</v>
      </c>
      <c r="I31" s="39"/>
      <c r="J31" s="88"/>
    </row>
    <row r="32" spans="1:10" x14ac:dyDescent="0.25">
      <c r="A32" s="9" t="s">
        <v>9</v>
      </c>
      <c r="B32" s="3">
        <v>0</v>
      </c>
      <c r="C32" s="3">
        <v>0</v>
      </c>
      <c r="D32" s="3">
        <v>0</v>
      </c>
      <c r="E32" s="3">
        <v>0</v>
      </c>
      <c r="F32" s="3">
        <v>0</v>
      </c>
      <c r="G32" s="3">
        <v>0</v>
      </c>
      <c r="H32" s="3">
        <f>SUM(B32:G32)</f>
        <v>0</v>
      </c>
      <c r="I32" s="40"/>
      <c r="J32" s="81"/>
    </row>
    <row r="33" spans="1:17" x14ac:dyDescent="0.25">
      <c r="A33" s="9" t="s">
        <v>10</v>
      </c>
      <c r="B33" s="3">
        <v>715422</v>
      </c>
      <c r="C33" s="3">
        <v>300000</v>
      </c>
      <c r="D33" s="3">
        <v>300000</v>
      </c>
      <c r="E33" s="3">
        <v>300000</v>
      </c>
      <c r="F33" s="3">
        <v>300000</v>
      </c>
      <c r="G33" s="3">
        <v>300000</v>
      </c>
      <c r="H33" s="3">
        <f>SUM(B33:G33)</f>
        <v>2215422</v>
      </c>
      <c r="I33" s="40"/>
      <c r="J33" s="81"/>
    </row>
    <row r="34" spans="1:17" ht="15.6" customHeight="1" x14ac:dyDescent="0.25">
      <c r="A34" s="11" t="s">
        <v>60</v>
      </c>
      <c r="B34" s="4">
        <f t="shared" ref="B34:G34" si="14">SUM(B35:B36)</f>
        <v>130000</v>
      </c>
      <c r="C34" s="4">
        <f t="shared" si="14"/>
        <v>0</v>
      </c>
      <c r="D34" s="4">
        <f t="shared" si="14"/>
        <v>0</v>
      </c>
      <c r="E34" s="4">
        <f t="shared" si="14"/>
        <v>0</v>
      </c>
      <c r="F34" s="4">
        <f t="shared" si="14"/>
        <v>0</v>
      </c>
      <c r="G34" s="4">
        <f t="shared" si="14"/>
        <v>0</v>
      </c>
      <c r="H34" s="4">
        <f>SUM(B34:G34)</f>
        <v>130000</v>
      </c>
      <c r="I34" s="40"/>
      <c r="J34" s="91"/>
    </row>
    <row r="35" spans="1:17" x14ac:dyDescent="0.25">
      <c r="A35" s="9" t="s">
        <v>9</v>
      </c>
      <c r="B35" s="3">
        <v>0</v>
      </c>
      <c r="C35" s="3">
        <v>0</v>
      </c>
      <c r="D35" s="3">
        <v>0</v>
      </c>
      <c r="E35" s="3">
        <v>0</v>
      </c>
      <c r="F35" s="3">
        <v>0</v>
      </c>
      <c r="G35" s="3">
        <v>0</v>
      </c>
      <c r="H35" s="3">
        <f>SUM(B35:G35)</f>
        <v>0</v>
      </c>
      <c r="I35" s="40"/>
      <c r="J35" s="81"/>
    </row>
    <row r="36" spans="1:17" x14ac:dyDescent="0.25">
      <c r="A36" s="9" t="s">
        <v>10</v>
      </c>
      <c r="B36" s="3">
        <v>130000</v>
      </c>
      <c r="C36" s="3">
        <v>0</v>
      </c>
      <c r="D36" s="3">
        <v>0</v>
      </c>
      <c r="E36" s="3">
        <v>0</v>
      </c>
      <c r="F36" s="3">
        <v>0</v>
      </c>
      <c r="G36" s="3">
        <v>0</v>
      </c>
      <c r="H36" s="3">
        <f>SUM(B36:G36)</f>
        <v>130000</v>
      </c>
      <c r="I36" s="40"/>
      <c r="J36" s="81"/>
    </row>
    <row r="37" spans="1:17" s="91" customFormat="1" hidden="1" x14ac:dyDescent="0.25">
      <c r="A37" s="106"/>
      <c r="B37" s="108">
        <f t="shared" ref="B37:D37" si="15">SUM(B38:B39)</f>
        <v>0</v>
      </c>
      <c r="C37" s="108">
        <f t="shared" si="15"/>
        <v>0</v>
      </c>
      <c r="D37" s="108">
        <f t="shared" si="15"/>
        <v>0</v>
      </c>
      <c r="E37" s="108">
        <f>SUM(E38:E39)</f>
        <v>0</v>
      </c>
      <c r="F37" s="108">
        <f>SUM(F38:F39)</f>
        <v>0</v>
      </c>
      <c r="G37" s="108">
        <f>SUM(G38:G39)</f>
        <v>0</v>
      </c>
      <c r="H37" s="108">
        <f t="shared" ref="H37" si="16">SUM(H38:H39)</f>
        <v>0</v>
      </c>
      <c r="I37" s="109"/>
      <c r="J37" s="89"/>
    </row>
    <row r="38" spans="1:17" s="91" customFormat="1" hidden="1" x14ac:dyDescent="0.25">
      <c r="A38" s="111" t="s">
        <v>9</v>
      </c>
      <c r="B38" s="112">
        <v>0</v>
      </c>
      <c r="C38" s="112">
        <v>0</v>
      </c>
      <c r="D38" s="112">
        <v>0</v>
      </c>
      <c r="E38" s="112">
        <v>0</v>
      </c>
      <c r="F38" s="112">
        <v>0</v>
      </c>
      <c r="G38" s="112">
        <v>0</v>
      </c>
      <c r="H38" s="112">
        <f>SUM(B38:G38)</f>
        <v>0</v>
      </c>
      <c r="I38" s="62"/>
      <c r="J38" s="89"/>
    </row>
    <row r="39" spans="1:17" s="91" customFormat="1" hidden="1" x14ac:dyDescent="0.25">
      <c r="A39" s="111" t="s">
        <v>10</v>
      </c>
      <c r="B39" s="112">
        <v>0</v>
      </c>
      <c r="C39" s="112">
        <v>0</v>
      </c>
      <c r="D39" s="112">
        <v>0</v>
      </c>
      <c r="E39" s="112">
        <v>0</v>
      </c>
      <c r="F39" s="112">
        <v>0</v>
      </c>
      <c r="G39" s="112">
        <v>0</v>
      </c>
      <c r="H39" s="112">
        <f>SUM(B39:G39)</f>
        <v>0</v>
      </c>
      <c r="I39" s="62"/>
      <c r="J39" s="89"/>
    </row>
    <row r="40" spans="1:17" ht="26.4" hidden="1" x14ac:dyDescent="0.25">
      <c r="A40" s="10" t="s">
        <v>18</v>
      </c>
      <c r="B40" s="2">
        <f t="shared" ref="B40:D40" si="17">SUM(B41:B42)</f>
        <v>0</v>
      </c>
      <c r="C40" s="2">
        <f t="shared" si="17"/>
        <v>0</v>
      </c>
      <c r="D40" s="101">
        <f t="shared" si="17"/>
        <v>0</v>
      </c>
      <c r="E40" s="2">
        <f>SUM(E41:E42)</f>
        <v>0</v>
      </c>
      <c r="F40" s="101">
        <f>SUM(F41:F42)</f>
        <v>0</v>
      </c>
      <c r="G40" s="2">
        <f>SUM(G41:G42)</f>
        <v>0</v>
      </c>
      <c r="H40" s="2">
        <f t="shared" ref="H40" si="18">SUM(H41:H42)</f>
        <v>0</v>
      </c>
      <c r="I40" s="45"/>
      <c r="J40" s="99"/>
    </row>
    <row r="41" spans="1:17" hidden="1" x14ac:dyDescent="0.25">
      <c r="A41" s="15" t="s">
        <v>9</v>
      </c>
      <c r="B41" s="3">
        <v>0</v>
      </c>
      <c r="C41" s="3">
        <v>0</v>
      </c>
      <c r="D41" s="3">
        <v>0</v>
      </c>
      <c r="E41" s="3">
        <v>0</v>
      </c>
      <c r="F41" s="3">
        <v>0</v>
      </c>
      <c r="G41" s="3">
        <v>0</v>
      </c>
      <c r="H41" s="3">
        <f>SUM(B41:G41)</f>
        <v>0</v>
      </c>
      <c r="I41" s="46"/>
      <c r="J41" s="81"/>
    </row>
    <row r="42" spans="1:17" hidden="1" x14ac:dyDescent="0.25">
      <c r="A42" s="15" t="s">
        <v>10</v>
      </c>
      <c r="B42" s="69">
        <v>0</v>
      </c>
      <c r="C42" s="69">
        <v>0</v>
      </c>
      <c r="D42" s="100"/>
      <c r="E42" s="69">
        <v>0</v>
      </c>
      <c r="F42" s="100">
        <v>0</v>
      </c>
      <c r="G42" s="3">
        <v>0</v>
      </c>
      <c r="H42" s="3">
        <f>SUM(B42:G42)</f>
        <v>0</v>
      </c>
      <c r="I42" s="46"/>
      <c r="J42" s="81"/>
    </row>
    <row r="43" spans="1:17" x14ac:dyDescent="0.25">
      <c r="A43" s="11" t="s">
        <v>19</v>
      </c>
      <c r="B43" s="4">
        <f t="shared" ref="B43:D43" si="19">SUM(B44:B45)</f>
        <v>15000</v>
      </c>
      <c r="C43" s="4">
        <f t="shared" si="19"/>
        <v>30000</v>
      </c>
      <c r="D43" s="4">
        <f t="shared" si="19"/>
        <v>30000</v>
      </c>
      <c r="E43" s="4">
        <f>SUM(E44:E45)</f>
        <v>30000</v>
      </c>
      <c r="F43" s="4">
        <f>SUM(F44:F45)</f>
        <v>30000</v>
      </c>
      <c r="G43" s="4">
        <f>SUM(G44:G45)</f>
        <v>30000</v>
      </c>
      <c r="H43" s="4">
        <f>SUM(H44:H45)</f>
        <v>165000</v>
      </c>
      <c r="I43" s="39"/>
      <c r="J43" s="81"/>
    </row>
    <row r="44" spans="1:17" x14ac:dyDescent="0.25">
      <c r="A44" s="9" t="s">
        <v>9</v>
      </c>
      <c r="B44" s="3">
        <v>0</v>
      </c>
      <c r="C44" s="3">
        <v>0</v>
      </c>
      <c r="D44" s="3">
        <v>0</v>
      </c>
      <c r="E44" s="3">
        <v>0</v>
      </c>
      <c r="F44" s="3">
        <v>0</v>
      </c>
      <c r="G44" s="3">
        <v>0</v>
      </c>
      <c r="H44" s="3">
        <f>SUM(B44:G44)</f>
        <v>0</v>
      </c>
      <c r="I44" s="40"/>
      <c r="J44" s="81"/>
    </row>
    <row r="45" spans="1:17" x14ac:dyDescent="0.25">
      <c r="A45" s="9" t="s">
        <v>10</v>
      </c>
      <c r="B45" s="3">
        <v>15000</v>
      </c>
      <c r="C45" s="3">
        <v>30000</v>
      </c>
      <c r="D45" s="3">
        <v>30000</v>
      </c>
      <c r="E45" s="3">
        <v>30000</v>
      </c>
      <c r="F45" s="3">
        <v>30000</v>
      </c>
      <c r="G45" s="3">
        <v>30000</v>
      </c>
      <c r="H45" s="3">
        <f>SUM(B45:G45)</f>
        <v>165000</v>
      </c>
      <c r="I45" s="40"/>
      <c r="J45" s="81" t="s">
        <v>12</v>
      </c>
      <c r="K45" s="32"/>
      <c r="L45" s="12"/>
      <c r="M45" s="12"/>
      <c r="N45" s="12"/>
      <c r="O45" s="12"/>
      <c r="P45" s="12"/>
      <c r="Q45" s="12"/>
    </row>
    <row r="46" spans="1:17" x14ac:dyDescent="0.25">
      <c r="A46" s="74" t="s">
        <v>52</v>
      </c>
      <c r="B46" s="27">
        <f t="shared" ref="B46:G48" si="20">SUM(B49,B52,B55,B58)</f>
        <v>327163</v>
      </c>
      <c r="C46" s="27">
        <f t="shared" si="20"/>
        <v>0</v>
      </c>
      <c r="D46" s="27">
        <f t="shared" si="20"/>
        <v>597500</v>
      </c>
      <c r="E46" s="27">
        <f t="shared" si="20"/>
        <v>857500</v>
      </c>
      <c r="F46" s="27">
        <f t="shared" si="20"/>
        <v>0</v>
      </c>
      <c r="G46" s="27">
        <f t="shared" si="20"/>
        <v>100000</v>
      </c>
      <c r="H46" s="27">
        <f>SUM(H47,H48)</f>
        <v>1882163</v>
      </c>
      <c r="I46" s="47"/>
      <c r="J46" s="130" t="s">
        <v>82</v>
      </c>
    </row>
    <row r="47" spans="1:17" x14ac:dyDescent="0.25">
      <c r="A47" s="82" t="s">
        <v>9</v>
      </c>
      <c r="B47" s="83">
        <f t="shared" si="20"/>
        <v>244625</v>
      </c>
      <c r="C47" s="83">
        <f t="shared" si="20"/>
        <v>0</v>
      </c>
      <c r="D47" s="83">
        <f t="shared" si="20"/>
        <v>250000</v>
      </c>
      <c r="E47" s="83">
        <f t="shared" si="20"/>
        <v>600000</v>
      </c>
      <c r="F47" s="83">
        <f t="shared" si="20"/>
        <v>0</v>
      </c>
      <c r="G47" s="83">
        <f t="shared" si="20"/>
        <v>0</v>
      </c>
      <c r="H47" s="83">
        <f>SUM(B47:G47)</f>
        <v>1094625</v>
      </c>
      <c r="I47" s="62"/>
      <c r="J47" s="81"/>
    </row>
    <row r="48" spans="1:17" x14ac:dyDescent="0.25">
      <c r="A48" s="82" t="s">
        <v>10</v>
      </c>
      <c r="B48" s="83">
        <f t="shared" si="20"/>
        <v>82538</v>
      </c>
      <c r="C48" s="83">
        <f t="shared" si="20"/>
        <v>0</v>
      </c>
      <c r="D48" s="83">
        <f t="shared" si="20"/>
        <v>347500</v>
      </c>
      <c r="E48" s="83">
        <f t="shared" si="20"/>
        <v>257500</v>
      </c>
      <c r="F48" s="83">
        <f t="shared" si="20"/>
        <v>0</v>
      </c>
      <c r="G48" s="83">
        <f t="shared" si="20"/>
        <v>100000</v>
      </c>
      <c r="H48" s="83">
        <f>SUM(B48:G48)</f>
        <v>787538</v>
      </c>
      <c r="I48" s="62"/>
      <c r="J48" s="81"/>
    </row>
    <row r="49" spans="1:10" s="14" customFormat="1" ht="26.4" x14ac:dyDescent="0.25">
      <c r="A49" s="13" t="s">
        <v>20</v>
      </c>
      <c r="B49" s="4">
        <f t="shared" ref="B49:H49" si="21">SUM(B50:B51)</f>
        <v>0</v>
      </c>
      <c r="C49" s="4">
        <f t="shared" si="21"/>
        <v>0</v>
      </c>
      <c r="D49" s="4">
        <f t="shared" si="21"/>
        <v>240000</v>
      </c>
      <c r="E49" s="4">
        <f>SUM(E50:E51)</f>
        <v>500000</v>
      </c>
      <c r="F49" s="4">
        <f>SUM(F50:F51)</f>
        <v>0</v>
      </c>
      <c r="G49" s="4">
        <f>SUM(G50:G51)</f>
        <v>0</v>
      </c>
      <c r="H49" s="4">
        <f t="shared" si="21"/>
        <v>740000</v>
      </c>
      <c r="I49" s="48"/>
      <c r="J49" s="136" t="s">
        <v>70</v>
      </c>
    </row>
    <row r="50" spans="1:10" s="14" customFormat="1" x14ac:dyDescent="0.25">
      <c r="A50" s="15" t="s">
        <v>9</v>
      </c>
      <c r="B50" s="3">
        <v>0</v>
      </c>
      <c r="C50" s="3">
        <v>0</v>
      </c>
      <c r="D50" s="3">
        <v>0</v>
      </c>
      <c r="E50" s="3">
        <v>350000</v>
      </c>
      <c r="F50" s="3">
        <v>0</v>
      </c>
      <c r="G50" s="3">
        <v>0</v>
      </c>
      <c r="H50" s="3">
        <f>SUM(B50:G50)</f>
        <v>350000</v>
      </c>
      <c r="I50" s="46"/>
      <c r="J50" s="137"/>
    </row>
    <row r="51" spans="1:10" s="14" customFormat="1" x14ac:dyDescent="0.25">
      <c r="A51" s="15" t="s">
        <v>10</v>
      </c>
      <c r="B51" s="121">
        <v>0</v>
      </c>
      <c r="C51" s="3">
        <v>0</v>
      </c>
      <c r="D51" s="3">
        <v>240000</v>
      </c>
      <c r="E51" s="3">
        <v>150000</v>
      </c>
      <c r="F51" s="3">
        <v>0</v>
      </c>
      <c r="G51" s="3">
        <v>0</v>
      </c>
      <c r="H51" s="3">
        <f>SUM(B51:G51)</f>
        <v>390000</v>
      </c>
      <c r="I51" s="46"/>
      <c r="J51" s="137"/>
    </row>
    <row r="52" spans="1:10" s="14" customFormat="1" ht="27" customHeight="1" x14ac:dyDescent="0.25">
      <c r="A52" s="13" t="s">
        <v>21</v>
      </c>
      <c r="B52" s="4">
        <f t="shared" ref="B52:H52" si="22">SUM(B53:B54)</f>
        <v>5000</v>
      </c>
      <c r="C52" s="4">
        <f t="shared" si="22"/>
        <v>0</v>
      </c>
      <c r="D52" s="4">
        <f t="shared" si="22"/>
        <v>357500</v>
      </c>
      <c r="E52" s="4">
        <f>SUM(E53:E54)</f>
        <v>357500</v>
      </c>
      <c r="F52" s="4">
        <f>SUM(F53:F54)</f>
        <v>0</v>
      </c>
      <c r="G52" s="4">
        <f>SUM(G53:G54)</f>
        <v>0</v>
      </c>
      <c r="H52" s="4">
        <f t="shared" si="22"/>
        <v>720000</v>
      </c>
      <c r="I52" s="48"/>
      <c r="J52" s="138" t="s">
        <v>89</v>
      </c>
    </row>
    <row r="53" spans="1:10" s="14" customFormat="1" x14ac:dyDescent="0.25">
      <c r="A53" s="15" t="s">
        <v>9</v>
      </c>
      <c r="B53" s="3">
        <v>0</v>
      </c>
      <c r="C53" s="3"/>
      <c r="D53" s="3">
        <v>250000</v>
      </c>
      <c r="E53" s="3">
        <v>250000</v>
      </c>
      <c r="F53" s="3">
        <v>0</v>
      </c>
      <c r="G53" s="3">
        <v>0</v>
      </c>
      <c r="H53" s="3">
        <f>SUM(B53:G53)</f>
        <v>500000</v>
      </c>
      <c r="I53" s="46">
        <v>70</v>
      </c>
      <c r="J53" s="139"/>
    </row>
    <row r="54" spans="1:10" s="14" customFormat="1" x14ac:dyDescent="0.25">
      <c r="A54" s="15" t="s">
        <v>10</v>
      </c>
      <c r="B54" s="3">
        <v>5000</v>
      </c>
      <c r="C54" s="3"/>
      <c r="D54" s="3">
        <v>107500</v>
      </c>
      <c r="E54" s="3">
        <v>107500</v>
      </c>
      <c r="F54" s="3"/>
      <c r="G54" s="3"/>
      <c r="H54" s="3">
        <f>SUM(B54:G54)</f>
        <v>220000</v>
      </c>
      <c r="I54" s="46">
        <v>30</v>
      </c>
      <c r="J54" s="140"/>
    </row>
    <row r="55" spans="1:10" s="14" customFormat="1" ht="39.6" x14ac:dyDescent="0.25">
      <c r="A55" s="13" t="s">
        <v>22</v>
      </c>
      <c r="B55" s="4">
        <f>SUM(B56:B57)</f>
        <v>322163</v>
      </c>
      <c r="C55" s="4">
        <f t="shared" ref="C55:H55" si="23">SUM(C56:C57)</f>
        <v>0</v>
      </c>
      <c r="D55" s="4">
        <f t="shared" si="23"/>
        <v>0</v>
      </c>
      <c r="E55" s="4">
        <f>SUM(E56:E57)</f>
        <v>0</v>
      </c>
      <c r="F55" s="4">
        <f>SUM(F56:F57)</f>
        <v>0</v>
      </c>
      <c r="G55" s="4">
        <f>SUM(G56:G57)</f>
        <v>0</v>
      </c>
      <c r="H55" s="4">
        <f t="shared" si="23"/>
        <v>322163</v>
      </c>
      <c r="I55" s="48"/>
      <c r="J55" s="89"/>
    </row>
    <row r="56" spans="1:10" s="14" customFormat="1" x14ac:dyDescent="0.25">
      <c r="A56" s="15" t="s">
        <v>9</v>
      </c>
      <c r="B56" s="3">
        <v>244625</v>
      </c>
      <c r="C56" s="3">
        <v>0</v>
      </c>
      <c r="D56" s="3">
        <v>0</v>
      </c>
      <c r="E56" s="3">
        <v>0</v>
      </c>
      <c r="F56" s="3">
        <v>0</v>
      </c>
      <c r="G56" s="3">
        <v>0</v>
      </c>
      <c r="H56" s="3">
        <f>SUM(B56:G56)</f>
        <v>244625</v>
      </c>
      <c r="I56" s="46">
        <v>0.7</v>
      </c>
      <c r="J56" s="141" t="s">
        <v>23</v>
      </c>
    </row>
    <row r="57" spans="1:10" s="14" customFormat="1" x14ac:dyDescent="0.25">
      <c r="A57" s="15" t="s">
        <v>10</v>
      </c>
      <c r="B57" s="3">
        <v>77538</v>
      </c>
      <c r="C57" s="3">
        <v>0</v>
      </c>
      <c r="D57" s="3">
        <v>0</v>
      </c>
      <c r="E57" s="3">
        <v>0</v>
      </c>
      <c r="F57" s="3">
        <v>0</v>
      </c>
      <c r="G57" s="3">
        <v>0</v>
      </c>
      <c r="H57" s="3">
        <f>SUM(B57:G57)</f>
        <v>77538</v>
      </c>
      <c r="I57" s="46">
        <v>0.3</v>
      </c>
      <c r="J57" s="140"/>
    </row>
    <row r="58" spans="1:10" s="12" customFormat="1" x14ac:dyDescent="0.25">
      <c r="A58" s="10" t="s">
        <v>24</v>
      </c>
      <c r="B58" s="2">
        <f t="shared" ref="B58:H58" si="24">SUM(B59:B60)</f>
        <v>0</v>
      </c>
      <c r="C58" s="2">
        <f t="shared" si="24"/>
        <v>0</v>
      </c>
      <c r="D58" s="2">
        <f t="shared" si="24"/>
        <v>0</v>
      </c>
      <c r="E58" s="2">
        <f>SUM(E59:E60)</f>
        <v>0</v>
      </c>
      <c r="F58" s="2">
        <f>SUM(F59:F60)</f>
        <v>0</v>
      </c>
      <c r="G58" s="2">
        <f>SUM(G59:G60)</f>
        <v>100000</v>
      </c>
      <c r="H58" s="2">
        <f t="shared" si="24"/>
        <v>100000</v>
      </c>
      <c r="I58" s="44"/>
      <c r="J58" s="81" t="s">
        <v>56</v>
      </c>
    </row>
    <row r="59" spans="1:10" x14ac:dyDescent="0.25">
      <c r="A59" s="9" t="s">
        <v>9</v>
      </c>
      <c r="B59" s="3">
        <v>0</v>
      </c>
      <c r="C59" s="3">
        <v>0</v>
      </c>
      <c r="D59" s="3">
        <v>0</v>
      </c>
      <c r="E59" s="3">
        <v>0</v>
      </c>
      <c r="F59" s="3">
        <v>0</v>
      </c>
      <c r="G59" s="3">
        <v>0</v>
      </c>
      <c r="H59" s="3">
        <f>SUM(B59:G59)</f>
        <v>0</v>
      </c>
      <c r="I59" s="40"/>
      <c r="J59" s="81"/>
    </row>
    <row r="60" spans="1:10" x14ac:dyDescent="0.25">
      <c r="A60" s="9" t="s">
        <v>10</v>
      </c>
      <c r="B60" s="3">
        <v>0</v>
      </c>
      <c r="C60" s="3">
        <v>0</v>
      </c>
      <c r="D60" s="55">
        <v>0</v>
      </c>
      <c r="E60" s="55">
        <v>0</v>
      </c>
      <c r="F60" s="3">
        <v>0</v>
      </c>
      <c r="G60" s="3">
        <v>100000</v>
      </c>
      <c r="H60" s="3">
        <f>SUM(B60:G60)</f>
        <v>100000</v>
      </c>
      <c r="I60" s="40"/>
      <c r="J60" s="132"/>
    </row>
    <row r="61" spans="1:10" s="64" customFormat="1" ht="26.4" x14ac:dyDescent="0.25">
      <c r="A61" s="56" t="s">
        <v>25</v>
      </c>
      <c r="B61" s="57">
        <f t="shared" ref="B61:H61" si="25">SUM(B62:B63)</f>
        <v>100000</v>
      </c>
      <c r="C61" s="57">
        <f t="shared" si="25"/>
        <v>200000</v>
      </c>
      <c r="D61" s="57">
        <f t="shared" si="25"/>
        <v>150000</v>
      </c>
      <c r="E61" s="57">
        <f t="shared" si="25"/>
        <v>100000</v>
      </c>
      <c r="F61" s="57">
        <f t="shared" si="25"/>
        <v>0</v>
      </c>
      <c r="G61" s="57">
        <f t="shared" si="25"/>
        <v>0</v>
      </c>
      <c r="H61" s="57">
        <f t="shared" si="25"/>
        <v>550000</v>
      </c>
      <c r="I61" s="58"/>
      <c r="J61" s="89"/>
    </row>
    <row r="62" spans="1:10" s="64" customFormat="1" x14ac:dyDescent="0.25">
      <c r="A62" s="65" t="s">
        <v>9</v>
      </c>
      <c r="B62" s="60">
        <v>0</v>
      </c>
      <c r="C62" s="60">
        <v>0</v>
      </c>
      <c r="D62" s="60">
        <v>0</v>
      </c>
      <c r="E62" s="60">
        <v>0</v>
      </c>
      <c r="F62" s="60">
        <v>0</v>
      </c>
      <c r="G62" s="60">
        <v>0</v>
      </c>
      <c r="H62" s="60">
        <f>SUM(B62:G62)</f>
        <v>0</v>
      </c>
      <c r="I62" s="63"/>
      <c r="J62" s="81"/>
    </row>
    <row r="63" spans="1:10" s="64" customFormat="1" x14ac:dyDescent="0.25">
      <c r="A63" s="65" t="s">
        <v>10</v>
      </c>
      <c r="B63" s="60">
        <v>100000</v>
      </c>
      <c r="C63" s="60">
        <v>200000</v>
      </c>
      <c r="D63" s="60">
        <v>150000</v>
      </c>
      <c r="E63" s="60">
        <v>100000</v>
      </c>
      <c r="F63" s="60">
        <v>0</v>
      </c>
      <c r="G63" s="60">
        <v>0</v>
      </c>
      <c r="H63" s="60">
        <f>SUM(B63:G63)</f>
        <v>550000</v>
      </c>
      <c r="I63" s="63"/>
      <c r="J63" s="130"/>
    </row>
    <row r="64" spans="1:10" s="64" customFormat="1" ht="26.4" x14ac:dyDescent="0.25">
      <c r="A64" s="11" t="s">
        <v>58</v>
      </c>
      <c r="B64" s="57">
        <f t="shared" ref="B64:H64" si="26">SUM(B65:B66)</f>
        <v>80000</v>
      </c>
      <c r="C64" s="57">
        <f t="shared" si="26"/>
        <v>100000</v>
      </c>
      <c r="D64" s="57">
        <f t="shared" si="26"/>
        <v>0</v>
      </c>
      <c r="E64" s="57">
        <f t="shared" si="26"/>
        <v>0</v>
      </c>
      <c r="F64" s="57">
        <f t="shared" si="26"/>
        <v>0</v>
      </c>
      <c r="G64" s="57">
        <f t="shared" si="26"/>
        <v>0</v>
      </c>
      <c r="H64" s="57">
        <f t="shared" si="26"/>
        <v>180000</v>
      </c>
      <c r="I64" s="58"/>
      <c r="J64" s="81"/>
    </row>
    <row r="65" spans="1:10" s="64" customFormat="1" x14ac:dyDescent="0.25">
      <c r="A65" s="65" t="s">
        <v>9</v>
      </c>
      <c r="B65" s="60">
        <v>0</v>
      </c>
      <c r="C65" s="60">
        <v>0</v>
      </c>
      <c r="D65" s="60">
        <v>0</v>
      </c>
      <c r="E65" s="60">
        <v>0</v>
      </c>
      <c r="F65" s="60">
        <v>0</v>
      </c>
      <c r="G65" s="60">
        <v>0</v>
      </c>
      <c r="H65" s="60">
        <f>SUM(B65:G65)</f>
        <v>0</v>
      </c>
      <c r="I65" s="63"/>
      <c r="J65" s="81"/>
    </row>
    <row r="66" spans="1:10" s="64" customFormat="1" ht="26.4" x14ac:dyDescent="0.25">
      <c r="A66" s="65" t="s">
        <v>10</v>
      </c>
      <c r="B66" s="60">
        <v>80000</v>
      </c>
      <c r="C66" s="60">
        <v>100000</v>
      </c>
      <c r="D66" s="60">
        <v>0</v>
      </c>
      <c r="E66" s="60">
        <v>0</v>
      </c>
      <c r="F66" s="60">
        <v>0</v>
      </c>
      <c r="G66" s="60">
        <v>0</v>
      </c>
      <c r="H66" s="60">
        <f>SUM(B66:G66)</f>
        <v>180000</v>
      </c>
      <c r="I66" s="63"/>
      <c r="J66" s="122" t="s">
        <v>59</v>
      </c>
    </row>
    <row r="67" spans="1:10" s="64" customFormat="1" ht="26.4" x14ac:dyDescent="0.25">
      <c r="A67" s="33" t="s">
        <v>26</v>
      </c>
      <c r="B67" s="57">
        <f t="shared" ref="B67:D67" si="27">SUM(B68:B69)</f>
        <v>9000</v>
      </c>
      <c r="C67" s="57">
        <f t="shared" si="27"/>
        <v>0</v>
      </c>
      <c r="D67" s="57">
        <f t="shared" si="27"/>
        <v>0</v>
      </c>
      <c r="E67" s="57">
        <f>SUM(E68:E69)</f>
        <v>0</v>
      </c>
      <c r="F67" s="57">
        <f>SUM(F68:F69)</f>
        <v>0</v>
      </c>
      <c r="G67" s="57">
        <f>SUM(G68:G69)</f>
        <v>0</v>
      </c>
      <c r="H67" s="57">
        <f>SUM(H68,H69)</f>
        <v>9000</v>
      </c>
      <c r="I67" s="58"/>
      <c r="J67" s="142" t="s">
        <v>27</v>
      </c>
    </row>
    <row r="68" spans="1:10" x14ac:dyDescent="0.25">
      <c r="A68" s="9" t="s">
        <v>9</v>
      </c>
      <c r="B68" s="3">
        <v>0</v>
      </c>
      <c r="C68" s="3">
        <v>0</v>
      </c>
      <c r="D68" s="3">
        <v>0</v>
      </c>
      <c r="E68" s="3">
        <v>0</v>
      </c>
      <c r="F68" s="3">
        <v>0</v>
      </c>
      <c r="G68" s="3">
        <v>0</v>
      </c>
      <c r="H68" s="3">
        <f>SUM(B68:G68)</f>
        <v>0</v>
      </c>
      <c r="I68" s="40"/>
      <c r="J68" s="142"/>
    </row>
    <row r="69" spans="1:10" x14ac:dyDescent="0.25">
      <c r="A69" s="9" t="s">
        <v>10</v>
      </c>
      <c r="B69" s="3">
        <v>9000</v>
      </c>
      <c r="C69" s="3">
        <v>0</v>
      </c>
      <c r="D69" s="3">
        <v>0</v>
      </c>
      <c r="E69" s="3">
        <v>0</v>
      </c>
      <c r="F69" s="3">
        <v>0</v>
      </c>
      <c r="G69" s="3">
        <v>0</v>
      </c>
      <c r="H69" s="3">
        <f>SUM(B69:G69)</f>
        <v>9000</v>
      </c>
      <c r="I69" s="40"/>
      <c r="J69" s="142"/>
    </row>
    <row r="70" spans="1:10" x14ac:dyDescent="0.25">
      <c r="A70" s="24" t="s">
        <v>28</v>
      </c>
      <c r="B70" s="25">
        <f>SUM(B71:B72)</f>
        <v>600000</v>
      </c>
      <c r="C70" s="25">
        <f t="shared" ref="C70:H70" si="28">SUM(C71:C72)</f>
        <v>1739000</v>
      </c>
      <c r="D70" s="25">
        <f t="shared" si="28"/>
        <v>1333000</v>
      </c>
      <c r="E70" s="25">
        <f t="shared" si="28"/>
        <v>715000</v>
      </c>
      <c r="F70" s="25">
        <f>SUM(F71,F72)</f>
        <v>715000</v>
      </c>
      <c r="G70" s="25">
        <f>SUM(G71,G72)</f>
        <v>0</v>
      </c>
      <c r="H70" s="25">
        <f t="shared" si="28"/>
        <v>5102000</v>
      </c>
      <c r="I70" s="49"/>
      <c r="J70" s="90"/>
    </row>
    <row r="71" spans="1:10" x14ac:dyDescent="0.25">
      <c r="A71" s="23" t="s">
        <v>9</v>
      </c>
      <c r="B71" s="31">
        <f>SUM(B74,B77,B83,B80)</f>
        <v>0</v>
      </c>
      <c r="C71" s="31">
        <f t="shared" ref="C71:H71" si="29">SUM(C74,C77,C83,C80)</f>
        <v>1200000</v>
      </c>
      <c r="D71" s="31">
        <f t="shared" si="29"/>
        <v>1200000</v>
      </c>
      <c r="E71" s="31">
        <f t="shared" si="29"/>
        <v>500000</v>
      </c>
      <c r="F71" s="31">
        <f t="shared" si="29"/>
        <v>500000</v>
      </c>
      <c r="G71" s="31">
        <f t="shared" si="29"/>
        <v>0</v>
      </c>
      <c r="H71" s="31">
        <f t="shared" si="29"/>
        <v>3400000</v>
      </c>
      <c r="I71" s="42"/>
      <c r="J71" s="88"/>
    </row>
    <row r="72" spans="1:10" x14ac:dyDescent="0.25">
      <c r="A72" s="23" t="s">
        <v>10</v>
      </c>
      <c r="B72" s="31">
        <f t="shared" ref="B72:G72" si="30">SUM(B75,B78,B81,B84)</f>
        <v>600000</v>
      </c>
      <c r="C72" s="31">
        <f t="shared" si="30"/>
        <v>539000</v>
      </c>
      <c r="D72" s="31">
        <f t="shared" si="30"/>
        <v>133000</v>
      </c>
      <c r="E72" s="31">
        <f t="shared" si="30"/>
        <v>215000</v>
      </c>
      <c r="F72" s="31">
        <f t="shared" si="30"/>
        <v>215000</v>
      </c>
      <c r="G72" s="31">
        <f t="shared" si="30"/>
        <v>0</v>
      </c>
      <c r="H72" s="31">
        <f>SUM(H75,H78,H81,H84)</f>
        <v>1702000</v>
      </c>
      <c r="I72" s="42"/>
      <c r="J72" s="81"/>
    </row>
    <row r="73" spans="1:10" s="19" customFormat="1" ht="26.4" x14ac:dyDescent="0.25">
      <c r="A73" s="17" t="s">
        <v>33</v>
      </c>
      <c r="B73" s="4">
        <f t="shared" ref="B73:G73" si="31">SUM(B74:B75)</f>
        <v>550000</v>
      </c>
      <c r="C73" s="4">
        <f t="shared" si="31"/>
        <v>406000</v>
      </c>
      <c r="D73" s="4">
        <f t="shared" si="31"/>
        <v>0</v>
      </c>
      <c r="E73" s="4">
        <f t="shared" si="31"/>
        <v>0</v>
      </c>
      <c r="F73" s="4">
        <f t="shared" si="31"/>
        <v>0</v>
      </c>
      <c r="G73" s="4">
        <f t="shared" si="31"/>
        <v>0</v>
      </c>
      <c r="H73" s="4">
        <f>SUM(H74:H75)</f>
        <v>956000</v>
      </c>
      <c r="I73" s="39"/>
      <c r="J73" s="71"/>
    </row>
    <row r="74" spans="1:10" x14ac:dyDescent="0.25">
      <c r="A74" s="9" t="s">
        <v>9</v>
      </c>
      <c r="B74" s="3">
        <v>0</v>
      </c>
      <c r="C74" s="3">
        <v>0</v>
      </c>
      <c r="D74" s="3">
        <v>0</v>
      </c>
      <c r="E74" s="3">
        <v>0</v>
      </c>
      <c r="F74" s="3">
        <v>0</v>
      </c>
      <c r="G74" s="3">
        <v>0</v>
      </c>
      <c r="H74" s="3">
        <f>SUM(B74:G74)</f>
        <v>0</v>
      </c>
      <c r="I74" s="40"/>
      <c r="J74" s="134" t="s">
        <v>71</v>
      </c>
    </row>
    <row r="75" spans="1:10" ht="40.65" customHeight="1" x14ac:dyDescent="0.25">
      <c r="A75" s="9" t="s">
        <v>10</v>
      </c>
      <c r="B75" s="3">
        <v>550000</v>
      </c>
      <c r="C75" s="3">
        <v>406000</v>
      </c>
      <c r="D75" s="3">
        <v>0</v>
      </c>
      <c r="E75" s="3">
        <v>0</v>
      </c>
      <c r="F75" s="3">
        <v>0</v>
      </c>
      <c r="G75" s="3">
        <v>0</v>
      </c>
      <c r="H75" s="3">
        <f>SUM(B75:G75)</f>
        <v>956000</v>
      </c>
      <c r="I75" s="40"/>
      <c r="J75" s="135"/>
    </row>
    <row r="76" spans="1:10" s="19" customFormat="1" ht="26.4" x14ac:dyDescent="0.25">
      <c r="A76" s="10" t="s">
        <v>61</v>
      </c>
      <c r="B76" s="4">
        <f t="shared" ref="B76:H76" si="32">SUM(B77:B78)</f>
        <v>0</v>
      </c>
      <c r="C76" s="123">
        <f t="shared" si="32"/>
        <v>1333000</v>
      </c>
      <c r="D76" s="123">
        <f t="shared" si="32"/>
        <v>1333000</v>
      </c>
      <c r="E76" s="4">
        <f t="shared" si="32"/>
        <v>0</v>
      </c>
      <c r="F76" s="4">
        <f t="shared" si="32"/>
        <v>0</v>
      </c>
      <c r="G76" s="4">
        <f t="shared" si="32"/>
        <v>0</v>
      </c>
      <c r="H76" s="4">
        <f t="shared" si="32"/>
        <v>2666000</v>
      </c>
      <c r="I76" s="39"/>
      <c r="J76" s="79" t="s">
        <v>62</v>
      </c>
    </row>
    <row r="77" spans="1:10" s="19" customFormat="1" ht="52.8" x14ac:dyDescent="0.25">
      <c r="A77" s="16" t="s">
        <v>9</v>
      </c>
      <c r="B77" s="3">
        <v>0</v>
      </c>
      <c r="C77" s="112">
        <v>1200000</v>
      </c>
      <c r="D77" s="112">
        <v>1200000</v>
      </c>
      <c r="E77" s="3"/>
      <c r="F77" s="5">
        <v>0</v>
      </c>
      <c r="G77" s="5">
        <v>0</v>
      </c>
      <c r="H77" s="5">
        <f>SUM(B77:G77)</f>
        <v>2400000</v>
      </c>
      <c r="I77" s="43"/>
      <c r="J77" s="143" t="s">
        <v>97</v>
      </c>
    </row>
    <row r="78" spans="1:10" s="19" customFormat="1" x14ac:dyDescent="0.25">
      <c r="A78" s="16" t="s">
        <v>10</v>
      </c>
      <c r="B78" s="3">
        <v>0</v>
      </c>
      <c r="C78" s="3">
        <v>133000</v>
      </c>
      <c r="D78" s="3">
        <v>133000</v>
      </c>
      <c r="E78" s="3"/>
      <c r="F78" s="5">
        <v>0</v>
      </c>
      <c r="G78" s="5">
        <v>0</v>
      </c>
      <c r="H78" s="5">
        <f>SUM(B78:G78)</f>
        <v>266000</v>
      </c>
      <c r="I78" s="43"/>
      <c r="J78" s="71"/>
    </row>
    <row r="79" spans="1:10" ht="26.4" x14ac:dyDescent="0.25">
      <c r="A79" s="17" t="s">
        <v>72</v>
      </c>
      <c r="B79" s="4">
        <f t="shared" ref="B79:H79" si="33">SUM(B80:B81)</f>
        <v>50000</v>
      </c>
      <c r="C79" s="4">
        <f t="shared" si="33"/>
        <v>0</v>
      </c>
      <c r="D79" s="4">
        <f t="shared" si="33"/>
        <v>0</v>
      </c>
      <c r="E79" s="4">
        <f t="shared" si="33"/>
        <v>715000</v>
      </c>
      <c r="F79" s="4">
        <f t="shared" si="33"/>
        <v>715000</v>
      </c>
      <c r="G79" s="4">
        <f t="shared" si="33"/>
        <v>0</v>
      </c>
      <c r="H79" s="4">
        <f t="shared" si="33"/>
        <v>1480000</v>
      </c>
      <c r="I79" s="39"/>
      <c r="J79" s="79" t="s">
        <v>73</v>
      </c>
    </row>
    <row r="80" spans="1:10" ht="39.6" x14ac:dyDescent="0.25">
      <c r="A80" s="9" t="s">
        <v>9</v>
      </c>
      <c r="B80" s="3">
        <v>0</v>
      </c>
      <c r="C80" s="3">
        <v>0</v>
      </c>
      <c r="D80" s="3">
        <v>0</v>
      </c>
      <c r="E80" s="3">
        <v>500000</v>
      </c>
      <c r="F80" s="3">
        <v>500000</v>
      </c>
      <c r="G80" s="3">
        <v>0</v>
      </c>
      <c r="H80" s="3">
        <f>SUM(B80:G80)</f>
        <v>1000000</v>
      </c>
      <c r="I80" s="40"/>
      <c r="J80" s="79" t="s">
        <v>83</v>
      </c>
    </row>
    <row r="81" spans="1:10" x14ac:dyDescent="0.25">
      <c r="A81" s="9" t="s">
        <v>10</v>
      </c>
      <c r="B81" s="3">
        <v>50000</v>
      </c>
      <c r="C81" s="3">
        <v>0</v>
      </c>
      <c r="D81" s="3">
        <v>0</v>
      </c>
      <c r="E81" s="3">
        <v>215000</v>
      </c>
      <c r="F81" s="3">
        <v>215000</v>
      </c>
      <c r="G81" s="3">
        <v>0</v>
      </c>
      <c r="H81" s="3">
        <f>SUM(B81:G81)</f>
        <v>480000</v>
      </c>
      <c r="I81" s="40"/>
      <c r="J81" s="71"/>
    </row>
    <row r="82" spans="1:10" s="19" customFormat="1" ht="24.6" hidden="1" customHeight="1" x14ac:dyDescent="0.25">
      <c r="A82" s="59" t="s">
        <v>51</v>
      </c>
      <c r="B82" s="4">
        <f>SUM(B83:B84)</f>
        <v>0</v>
      </c>
      <c r="C82" s="4">
        <f t="shared" ref="C82:H82" si="34">SUM(C83:C84)</f>
        <v>0</v>
      </c>
      <c r="D82" s="4">
        <f t="shared" si="34"/>
        <v>0</v>
      </c>
      <c r="E82" s="4">
        <f>SUM(E83:E84)</f>
        <v>0</v>
      </c>
      <c r="F82" s="4">
        <f>SUM(F83:F84)</f>
        <v>0</v>
      </c>
      <c r="G82" s="4">
        <f>SUM(G83:G84)</f>
        <v>0</v>
      </c>
      <c r="H82" s="4">
        <f t="shared" si="34"/>
        <v>0</v>
      </c>
      <c r="I82" s="39"/>
      <c r="J82" s="102"/>
    </row>
    <row r="83" spans="1:10" hidden="1" x14ac:dyDescent="0.25">
      <c r="A83" s="9" t="s">
        <v>9</v>
      </c>
      <c r="B83" s="3">
        <v>0</v>
      </c>
      <c r="C83" s="3">
        <v>0</v>
      </c>
      <c r="D83" s="3">
        <v>0</v>
      </c>
      <c r="E83" s="3">
        <v>0</v>
      </c>
      <c r="F83" s="3">
        <v>0</v>
      </c>
      <c r="G83" s="3">
        <v>0</v>
      </c>
      <c r="H83" s="3">
        <f>SUM(B83:G83)</f>
        <v>0</v>
      </c>
      <c r="I83" s="40"/>
      <c r="J83" s="81"/>
    </row>
    <row r="84" spans="1:10" hidden="1" x14ac:dyDescent="0.25">
      <c r="A84" s="9" t="s">
        <v>10</v>
      </c>
      <c r="B84" s="3">
        <v>0</v>
      </c>
      <c r="C84" s="3">
        <v>0</v>
      </c>
      <c r="D84" s="3">
        <v>0</v>
      </c>
      <c r="E84" s="3">
        <v>0</v>
      </c>
      <c r="F84" s="3">
        <v>0</v>
      </c>
      <c r="G84" s="3">
        <v>0</v>
      </c>
      <c r="H84" s="3">
        <f>SUM(B84:G84)</f>
        <v>0</v>
      </c>
      <c r="I84" s="40"/>
      <c r="J84" s="81"/>
    </row>
    <row r="85" spans="1:10" x14ac:dyDescent="0.25">
      <c r="A85" s="24" t="s">
        <v>29</v>
      </c>
      <c r="B85" s="25">
        <f t="shared" ref="B85:H85" si="35">SUM(B86,B87)</f>
        <v>430970</v>
      </c>
      <c r="C85" s="25">
        <f t="shared" si="35"/>
        <v>512000</v>
      </c>
      <c r="D85" s="25">
        <f t="shared" si="35"/>
        <v>412000</v>
      </c>
      <c r="E85" s="25">
        <f t="shared" si="35"/>
        <v>357000</v>
      </c>
      <c r="F85" s="25">
        <f t="shared" si="35"/>
        <v>257000</v>
      </c>
      <c r="G85" s="25">
        <f t="shared" si="35"/>
        <v>257000</v>
      </c>
      <c r="H85" s="25">
        <f t="shared" si="35"/>
        <v>2225970</v>
      </c>
      <c r="I85" s="50"/>
      <c r="J85" s="88"/>
    </row>
    <row r="86" spans="1:10" x14ac:dyDescent="0.25">
      <c r="A86" s="23" t="s">
        <v>9</v>
      </c>
      <c r="B86" s="31">
        <f t="shared" ref="B86:H87" si="36">SUM(B89,B92,B95,B98,B101,B104,B107,B110,B113,B116)</f>
        <v>37116</v>
      </c>
      <c r="C86" s="31">
        <f t="shared" si="36"/>
        <v>37000</v>
      </c>
      <c r="D86" s="31">
        <f t="shared" si="36"/>
        <v>37000</v>
      </c>
      <c r="E86" s="31">
        <f t="shared" si="36"/>
        <v>37000</v>
      </c>
      <c r="F86" s="31">
        <f t="shared" si="36"/>
        <v>37000</v>
      </c>
      <c r="G86" s="31">
        <f t="shared" si="36"/>
        <v>37000</v>
      </c>
      <c r="H86" s="31">
        <f t="shared" si="36"/>
        <v>222116</v>
      </c>
      <c r="I86" s="36"/>
      <c r="J86" s="81"/>
    </row>
    <row r="87" spans="1:10" x14ac:dyDescent="0.25">
      <c r="A87" s="23" t="s">
        <v>10</v>
      </c>
      <c r="B87" s="31">
        <f t="shared" si="36"/>
        <v>393854</v>
      </c>
      <c r="C87" s="31">
        <f t="shared" si="36"/>
        <v>475000</v>
      </c>
      <c r="D87" s="31">
        <f t="shared" si="36"/>
        <v>375000</v>
      </c>
      <c r="E87" s="31">
        <f t="shared" si="36"/>
        <v>320000</v>
      </c>
      <c r="F87" s="31">
        <f t="shared" si="36"/>
        <v>220000</v>
      </c>
      <c r="G87" s="31">
        <f t="shared" si="36"/>
        <v>220000</v>
      </c>
      <c r="H87" s="31">
        <f t="shared" si="36"/>
        <v>2003854</v>
      </c>
      <c r="I87" s="36"/>
      <c r="J87" s="71"/>
    </row>
    <row r="88" spans="1:10" s="19" customFormat="1" ht="27.6" customHeight="1" x14ac:dyDescent="0.25">
      <c r="A88" s="11" t="s">
        <v>30</v>
      </c>
      <c r="B88" s="4">
        <f t="shared" ref="B88:D88" si="37">SUM(B89:B90)</f>
        <v>150000</v>
      </c>
      <c r="C88" s="4">
        <f t="shared" si="37"/>
        <v>150000</v>
      </c>
      <c r="D88" s="4">
        <f t="shared" si="37"/>
        <v>150000</v>
      </c>
      <c r="E88" s="4">
        <f>SUM(E89:E90)</f>
        <v>120000</v>
      </c>
      <c r="F88" s="4">
        <f>SUM(F89:F90)</f>
        <v>120000</v>
      </c>
      <c r="G88" s="4">
        <f>SUM(G89:G90)</f>
        <v>120000</v>
      </c>
      <c r="H88" s="4">
        <f>SUM(H89:H90)</f>
        <v>810000</v>
      </c>
      <c r="I88" s="39"/>
    </row>
    <row r="89" spans="1:10" x14ac:dyDescent="0.25">
      <c r="A89" s="9" t="s">
        <v>9</v>
      </c>
      <c r="B89" s="3">
        <v>0</v>
      </c>
      <c r="C89" s="3">
        <v>0</v>
      </c>
      <c r="D89" s="3">
        <v>0</v>
      </c>
      <c r="E89" s="3">
        <v>0</v>
      </c>
      <c r="F89" s="3">
        <v>0</v>
      </c>
      <c r="G89" s="3">
        <v>0</v>
      </c>
      <c r="H89" s="3">
        <f>SUM(B89:G89)</f>
        <v>0</v>
      </c>
      <c r="I89" s="40"/>
      <c r="J89" s="71"/>
    </row>
    <row r="90" spans="1:10" ht="26.4" x14ac:dyDescent="0.25">
      <c r="A90" s="9" t="s">
        <v>10</v>
      </c>
      <c r="B90" s="3">
        <v>150000</v>
      </c>
      <c r="C90" s="3">
        <v>150000</v>
      </c>
      <c r="D90" s="3">
        <v>150000</v>
      </c>
      <c r="E90" s="3">
        <v>120000</v>
      </c>
      <c r="F90" s="3">
        <v>120000</v>
      </c>
      <c r="G90" s="3">
        <v>120000</v>
      </c>
      <c r="H90" s="3">
        <f>SUM(B90:G90)</f>
        <v>810000</v>
      </c>
      <c r="I90" s="40"/>
      <c r="J90" s="79" t="s">
        <v>90</v>
      </c>
    </row>
    <row r="91" spans="1:10" s="19" customFormat="1" ht="26.4" x14ac:dyDescent="0.25">
      <c r="A91" s="11" t="s">
        <v>31</v>
      </c>
      <c r="B91" s="4">
        <f>SUM(B92:B93)</f>
        <v>25000</v>
      </c>
      <c r="C91" s="4">
        <f t="shared" ref="C91:D91" si="38">SUM(C92:C93)</f>
        <v>25000</v>
      </c>
      <c r="D91" s="4">
        <f t="shared" si="38"/>
        <v>25000</v>
      </c>
      <c r="E91" s="4">
        <f>SUM(E92:E93)</f>
        <v>0</v>
      </c>
      <c r="F91" s="4">
        <f>SUM(F92:F93)</f>
        <v>0</v>
      </c>
      <c r="G91" s="4">
        <f>SUM(G92:G93)</f>
        <v>0</v>
      </c>
      <c r="H91" s="4">
        <f>SUM(H92:H93)</f>
        <v>75000</v>
      </c>
      <c r="I91" s="39"/>
      <c r="J91" s="79"/>
    </row>
    <row r="92" spans="1:10" s="19" customFormat="1" ht="26.4" x14ac:dyDescent="0.25">
      <c r="A92" s="16" t="s">
        <v>9</v>
      </c>
      <c r="B92" s="5">
        <v>0</v>
      </c>
      <c r="C92" s="5">
        <v>0</v>
      </c>
      <c r="D92" s="5">
        <v>0</v>
      </c>
      <c r="E92" s="5">
        <v>0</v>
      </c>
      <c r="F92" s="5">
        <v>0</v>
      </c>
      <c r="G92" s="5">
        <v>0</v>
      </c>
      <c r="H92" s="5">
        <f>SUM(B92:G92)</f>
        <v>0</v>
      </c>
      <c r="I92" s="43"/>
      <c r="J92" s="79" t="s">
        <v>80</v>
      </c>
    </row>
    <row r="93" spans="1:10" s="19" customFormat="1" x14ac:dyDescent="0.25">
      <c r="A93" s="16" t="s">
        <v>10</v>
      </c>
      <c r="B93" s="5">
        <v>25000</v>
      </c>
      <c r="C93" s="3">
        <v>25000</v>
      </c>
      <c r="D93" s="5">
        <v>25000</v>
      </c>
      <c r="E93" s="5">
        <v>0</v>
      </c>
      <c r="F93" s="5">
        <v>0</v>
      </c>
      <c r="G93" s="5">
        <v>0</v>
      </c>
      <c r="H93" s="5">
        <f>SUM(B93:G93)</f>
        <v>75000</v>
      </c>
      <c r="I93" s="43"/>
      <c r="J93" s="79"/>
    </row>
    <row r="94" spans="1:10" x14ac:dyDescent="0.25">
      <c r="A94" s="17" t="s">
        <v>86</v>
      </c>
      <c r="B94" s="4">
        <f t="shared" ref="B94:H94" si="39">SUM(B95:B96)</f>
        <v>0</v>
      </c>
      <c r="C94" s="4">
        <f t="shared" si="39"/>
        <v>100000</v>
      </c>
      <c r="D94" s="4">
        <f t="shared" si="39"/>
        <v>0</v>
      </c>
      <c r="E94" s="4">
        <f>SUM(E95:E96)</f>
        <v>0</v>
      </c>
      <c r="F94" s="4">
        <f>SUM(F95:F96)</f>
        <v>0</v>
      </c>
      <c r="G94" s="4">
        <f>SUM(G95:G96)</f>
        <v>0</v>
      </c>
      <c r="H94" s="4">
        <f t="shared" si="39"/>
        <v>100000</v>
      </c>
      <c r="I94" s="39"/>
      <c r="J94" s="79"/>
    </row>
    <row r="95" spans="1:10" x14ac:dyDescent="0.25">
      <c r="A95" s="9" t="s">
        <v>9</v>
      </c>
      <c r="B95" s="3">
        <v>0</v>
      </c>
      <c r="C95" s="3">
        <v>0</v>
      </c>
      <c r="D95" s="3">
        <v>0</v>
      </c>
      <c r="E95" s="3">
        <v>0</v>
      </c>
      <c r="F95" s="3">
        <v>0</v>
      </c>
      <c r="G95" s="3">
        <v>0</v>
      </c>
      <c r="H95" s="3">
        <f>SUM(B95:G95)</f>
        <v>0</v>
      </c>
      <c r="I95" s="40">
        <v>0</v>
      </c>
      <c r="J95" s="71"/>
    </row>
    <row r="96" spans="1:10" ht="26.4" x14ac:dyDescent="0.25">
      <c r="A96" s="9" t="s">
        <v>10</v>
      </c>
      <c r="B96" s="3">
        <v>0</v>
      </c>
      <c r="C96" s="3">
        <v>100000</v>
      </c>
      <c r="D96" s="3">
        <v>0</v>
      </c>
      <c r="E96" s="3">
        <v>0</v>
      </c>
      <c r="F96" s="3">
        <v>0</v>
      </c>
      <c r="G96" s="3">
        <v>0</v>
      </c>
      <c r="H96" s="3">
        <f>SUM(B96:G96)</f>
        <v>100000</v>
      </c>
      <c r="I96" s="40"/>
      <c r="J96" s="79" t="s">
        <v>91</v>
      </c>
    </row>
    <row r="97" spans="1:12" x14ac:dyDescent="0.25">
      <c r="A97" s="11" t="s">
        <v>57</v>
      </c>
      <c r="B97" s="4">
        <f t="shared" ref="B97:H97" si="40">SUM(B98:B99)</f>
        <v>18850</v>
      </c>
      <c r="C97" s="4">
        <f t="shared" si="40"/>
        <v>100000</v>
      </c>
      <c r="D97" s="4">
        <f t="shared" si="40"/>
        <v>100000</v>
      </c>
      <c r="E97" s="4">
        <f>SUM(E98:E99)</f>
        <v>100000</v>
      </c>
      <c r="F97" s="4">
        <f>SUM(F98:F99)</f>
        <v>0</v>
      </c>
      <c r="G97" s="4">
        <f>SUM(G98:G99)</f>
        <v>0</v>
      </c>
      <c r="H97" s="4">
        <f t="shared" si="40"/>
        <v>318850</v>
      </c>
      <c r="I97" s="39"/>
      <c r="J97" s="71"/>
    </row>
    <row r="98" spans="1:12" x14ac:dyDescent="0.25">
      <c r="A98" s="9" t="s">
        <v>9</v>
      </c>
      <c r="B98" s="3">
        <v>0</v>
      </c>
      <c r="C98" s="3">
        <v>0</v>
      </c>
      <c r="D98" s="3">
        <v>0</v>
      </c>
      <c r="E98" s="3">
        <v>0</v>
      </c>
      <c r="F98" s="3">
        <v>0</v>
      </c>
      <c r="G98" s="3">
        <v>0</v>
      </c>
      <c r="H98" s="3">
        <f>SUM(B98:G98)</f>
        <v>0</v>
      </c>
      <c r="I98" s="40"/>
      <c r="J98" s="134" t="s">
        <v>92</v>
      </c>
    </row>
    <row r="99" spans="1:12" ht="39.6" customHeight="1" x14ac:dyDescent="0.25">
      <c r="A99" s="9" t="s">
        <v>10</v>
      </c>
      <c r="B99" s="3">
        <v>18850</v>
      </c>
      <c r="C99" s="3">
        <v>100000</v>
      </c>
      <c r="D99" s="3">
        <v>100000</v>
      </c>
      <c r="E99" s="3">
        <v>100000</v>
      </c>
      <c r="F99" s="3">
        <v>0</v>
      </c>
      <c r="G99" s="3">
        <v>0</v>
      </c>
      <c r="H99" s="3">
        <f>SUM(B99:G99)</f>
        <v>318850</v>
      </c>
      <c r="I99" s="40"/>
      <c r="J99" s="134"/>
    </row>
    <row r="100" spans="1:12" s="125" customFormat="1" x14ac:dyDescent="0.25">
      <c r="A100" s="11" t="s">
        <v>32</v>
      </c>
      <c r="B100" s="123">
        <f t="shared" ref="B100:H100" si="41">SUM(B101:B102)</f>
        <v>87120</v>
      </c>
      <c r="C100" s="123">
        <f t="shared" si="41"/>
        <v>87000</v>
      </c>
      <c r="D100" s="123">
        <f t="shared" si="41"/>
        <v>87000</v>
      </c>
      <c r="E100" s="123">
        <f>SUM(E101:E102)</f>
        <v>87000</v>
      </c>
      <c r="F100" s="123">
        <f>SUM(F101:F102)</f>
        <v>87000</v>
      </c>
      <c r="G100" s="123">
        <f>SUM(G101:G102)</f>
        <v>87000</v>
      </c>
      <c r="H100" s="123">
        <f t="shared" si="41"/>
        <v>522120</v>
      </c>
      <c r="I100" s="124"/>
      <c r="J100" s="79"/>
    </row>
    <row r="101" spans="1:12" x14ac:dyDescent="0.25">
      <c r="A101" s="9" t="s">
        <v>9</v>
      </c>
      <c r="B101" s="3">
        <v>37116</v>
      </c>
      <c r="C101" s="3">
        <v>37000</v>
      </c>
      <c r="D101" s="3">
        <v>37000</v>
      </c>
      <c r="E101" s="3">
        <v>37000</v>
      </c>
      <c r="F101" s="3">
        <v>37000</v>
      </c>
      <c r="G101" s="3">
        <v>37000</v>
      </c>
      <c r="H101" s="3">
        <f>SUM(B101:G101)</f>
        <v>222116</v>
      </c>
      <c r="I101" s="40">
        <v>0.43</v>
      </c>
      <c r="J101" s="79" t="s">
        <v>74</v>
      </c>
    </row>
    <row r="102" spans="1:12" x14ac:dyDescent="0.25">
      <c r="A102" s="9" t="s">
        <v>10</v>
      </c>
      <c r="B102" s="3">
        <v>50004</v>
      </c>
      <c r="C102" s="3">
        <v>50000</v>
      </c>
      <c r="D102" s="3">
        <v>50000</v>
      </c>
      <c r="E102" s="3">
        <v>50000</v>
      </c>
      <c r="F102" s="3">
        <v>50000</v>
      </c>
      <c r="G102" s="3">
        <v>50000</v>
      </c>
      <c r="H102" s="3">
        <f>SUM(B102:G102)</f>
        <v>300004</v>
      </c>
      <c r="I102" s="40">
        <v>0.56999999999999995</v>
      </c>
      <c r="J102" s="103"/>
    </row>
    <row r="103" spans="1:12" s="14" customFormat="1" hidden="1" x14ac:dyDescent="0.25">
      <c r="A103" s="105" t="s">
        <v>49</v>
      </c>
      <c r="B103" s="4">
        <f t="shared" ref="B103:D103" si="42">SUM(B104:B105)</f>
        <v>0</v>
      </c>
      <c r="C103" s="4">
        <f t="shared" si="42"/>
        <v>0</v>
      </c>
      <c r="D103" s="4">
        <f t="shared" si="42"/>
        <v>0</v>
      </c>
      <c r="E103" s="4">
        <f>SUM(E104:E105)</f>
        <v>0</v>
      </c>
      <c r="F103" s="4">
        <f>SUM(F104:F105)</f>
        <v>0</v>
      </c>
      <c r="G103" s="4">
        <f>SUM(G104:G105)</f>
        <v>0</v>
      </c>
      <c r="H103" s="4">
        <f t="shared" ref="H103" si="43">SUM(H104:H105)</f>
        <v>0</v>
      </c>
      <c r="I103" s="48"/>
      <c r="J103" s="71"/>
    </row>
    <row r="104" spans="1:12" s="14" customFormat="1" hidden="1" x14ac:dyDescent="0.25">
      <c r="A104" s="21" t="s">
        <v>9</v>
      </c>
      <c r="B104" s="5">
        <v>0</v>
      </c>
      <c r="C104" s="5">
        <v>0</v>
      </c>
      <c r="D104" s="5">
        <v>0</v>
      </c>
      <c r="E104" s="5">
        <v>0</v>
      </c>
      <c r="F104" s="5">
        <v>0</v>
      </c>
      <c r="G104" s="5">
        <v>0</v>
      </c>
      <c r="H104" s="5">
        <f>SUM(B104:G104)</f>
        <v>0</v>
      </c>
      <c r="I104" s="51"/>
      <c r="J104" s="71"/>
    </row>
    <row r="105" spans="1:12" s="14" customFormat="1" hidden="1" x14ac:dyDescent="0.25">
      <c r="A105" s="21" t="s">
        <v>10</v>
      </c>
      <c r="B105" s="5">
        <v>0</v>
      </c>
      <c r="C105" s="5">
        <v>0</v>
      </c>
      <c r="D105" s="5">
        <v>0</v>
      </c>
      <c r="E105" s="5">
        <v>0</v>
      </c>
      <c r="F105" s="5">
        <v>0</v>
      </c>
      <c r="G105" s="5">
        <v>0</v>
      </c>
      <c r="H105" s="5">
        <f>SUM(B105:G105)</f>
        <v>0</v>
      </c>
      <c r="I105" s="51"/>
      <c r="J105" s="71"/>
    </row>
    <row r="106" spans="1:12" s="14" customFormat="1" x14ac:dyDescent="0.25">
      <c r="A106" s="11" t="s">
        <v>67</v>
      </c>
      <c r="B106" s="4">
        <f t="shared" ref="B106:H106" si="44">SUM(B107:B108)</f>
        <v>60000</v>
      </c>
      <c r="C106" s="4">
        <f t="shared" si="44"/>
        <v>0</v>
      </c>
      <c r="D106" s="4">
        <f t="shared" si="44"/>
        <v>0</v>
      </c>
      <c r="E106" s="4">
        <f>SUM(E107:E108)</f>
        <v>0</v>
      </c>
      <c r="F106" s="4">
        <f>SUM(F107:F108)</f>
        <v>0</v>
      </c>
      <c r="G106" s="4">
        <f>SUM(G107:G108)</f>
        <v>0</v>
      </c>
      <c r="H106" s="4">
        <f t="shared" si="44"/>
        <v>60000</v>
      </c>
      <c r="I106" s="48"/>
      <c r="J106" s="71"/>
    </row>
    <row r="107" spans="1:12" s="14" customFormat="1" x14ac:dyDescent="0.25">
      <c r="A107" s="21" t="s">
        <v>9</v>
      </c>
      <c r="B107" s="5">
        <v>0</v>
      </c>
      <c r="C107" s="5">
        <v>0</v>
      </c>
      <c r="D107" s="5">
        <v>0</v>
      </c>
      <c r="E107" s="5">
        <v>0</v>
      </c>
      <c r="F107" s="5">
        <v>0</v>
      </c>
      <c r="G107" s="5">
        <v>0</v>
      </c>
      <c r="H107" s="5">
        <f>SUM(B107:G107)</f>
        <v>0</v>
      </c>
      <c r="I107" s="51"/>
      <c r="J107" s="71"/>
    </row>
    <row r="108" spans="1:12" s="14" customFormat="1" x14ac:dyDescent="0.25">
      <c r="A108" s="21" t="s">
        <v>10</v>
      </c>
      <c r="B108" s="3">
        <v>60000</v>
      </c>
      <c r="C108" s="5">
        <v>0</v>
      </c>
      <c r="D108" s="5">
        <v>0</v>
      </c>
      <c r="E108" s="5">
        <v>0</v>
      </c>
      <c r="F108" s="5">
        <v>0</v>
      </c>
      <c r="G108" s="5">
        <v>0</v>
      </c>
      <c r="H108" s="5">
        <f>SUM(B108:G108)</f>
        <v>60000</v>
      </c>
      <c r="I108" s="51"/>
      <c r="J108" s="71"/>
    </row>
    <row r="109" spans="1:12" ht="26.4" x14ac:dyDescent="0.25">
      <c r="A109" s="17" t="s">
        <v>34</v>
      </c>
      <c r="B109" s="4">
        <f>SUM(B110:B111)</f>
        <v>90000</v>
      </c>
      <c r="C109" s="4">
        <f t="shared" ref="C109:D109" si="45">SUM(C110:C111)</f>
        <v>50000</v>
      </c>
      <c r="D109" s="4">
        <f t="shared" si="45"/>
        <v>50000</v>
      </c>
      <c r="E109" s="4">
        <f>SUM(E110:E111)</f>
        <v>50000</v>
      </c>
      <c r="F109" s="4">
        <f>SUM(F110:F111)</f>
        <v>50000</v>
      </c>
      <c r="G109" s="4">
        <f>SUM(G110:G111)</f>
        <v>50000</v>
      </c>
      <c r="H109" s="4">
        <f>SUM(H110:H111)</f>
        <v>340000</v>
      </c>
      <c r="I109" s="39"/>
      <c r="J109" s="71"/>
    </row>
    <row r="110" spans="1:12" x14ac:dyDescent="0.25">
      <c r="A110" s="9" t="s">
        <v>9</v>
      </c>
      <c r="B110" s="3">
        <v>0</v>
      </c>
      <c r="C110" s="3">
        <v>0</v>
      </c>
      <c r="D110" s="3">
        <v>0</v>
      </c>
      <c r="E110" s="3">
        <v>0</v>
      </c>
      <c r="F110" s="3">
        <v>0</v>
      </c>
      <c r="G110" s="3">
        <v>0</v>
      </c>
      <c r="H110" s="3">
        <f>SUM(B110:G110)</f>
        <v>0</v>
      </c>
      <c r="I110" s="40"/>
      <c r="J110" s="71"/>
    </row>
    <row r="111" spans="1:12" x14ac:dyDescent="0.25">
      <c r="A111" s="9" t="s">
        <v>10</v>
      </c>
      <c r="B111" s="3">
        <v>90000</v>
      </c>
      <c r="C111" s="3">
        <v>50000</v>
      </c>
      <c r="D111" s="3">
        <v>50000</v>
      </c>
      <c r="E111" s="3">
        <v>50000</v>
      </c>
      <c r="F111" s="3">
        <v>50000</v>
      </c>
      <c r="G111" s="3">
        <v>50000</v>
      </c>
      <c r="H111" s="3">
        <f>SUM(B111:G111)</f>
        <v>340000</v>
      </c>
      <c r="I111" s="40"/>
      <c r="J111" s="79" t="s">
        <v>84</v>
      </c>
    </row>
    <row r="112" spans="1:12" hidden="1" x14ac:dyDescent="0.25">
      <c r="A112" s="11"/>
      <c r="B112" s="4">
        <f t="shared" ref="B112:D112" si="46">SUM(B113:B114)</f>
        <v>0</v>
      </c>
      <c r="C112" s="4">
        <f t="shared" si="46"/>
        <v>0</v>
      </c>
      <c r="D112" s="4">
        <f t="shared" si="46"/>
        <v>0</v>
      </c>
      <c r="E112" s="4">
        <f>SUM(E113:E114)</f>
        <v>0</v>
      </c>
      <c r="F112" s="4">
        <f>SUM(F113:F114)</f>
        <v>0</v>
      </c>
      <c r="G112" s="4">
        <f>SUM(G113:G114)</f>
        <v>0</v>
      </c>
      <c r="H112" s="4">
        <f>SUM(H113:H114)</f>
        <v>0</v>
      </c>
      <c r="I112" s="39">
        <v>0</v>
      </c>
      <c r="J112" s="71" t="s">
        <v>55</v>
      </c>
      <c r="K112" s="32"/>
      <c r="L112" s="32"/>
    </row>
    <row r="113" spans="1:10" hidden="1" x14ac:dyDescent="0.25">
      <c r="A113" s="9" t="s">
        <v>9</v>
      </c>
      <c r="B113" s="3">
        <v>0</v>
      </c>
      <c r="C113" s="3">
        <v>0</v>
      </c>
      <c r="D113" s="3">
        <v>0</v>
      </c>
      <c r="E113" s="3">
        <v>0</v>
      </c>
      <c r="F113" s="3">
        <v>0</v>
      </c>
      <c r="G113" s="3">
        <v>0</v>
      </c>
      <c r="H113" s="3">
        <f>SUM(B113:G113)</f>
        <v>0</v>
      </c>
      <c r="I113" s="40"/>
      <c r="J113" s="71"/>
    </row>
    <row r="114" spans="1:10" ht="16.8" hidden="1" customHeight="1" x14ac:dyDescent="0.25">
      <c r="A114" s="9" t="s">
        <v>10</v>
      </c>
      <c r="B114" s="3">
        <v>0</v>
      </c>
      <c r="C114" s="69">
        <v>0</v>
      </c>
      <c r="D114" s="3">
        <v>0</v>
      </c>
      <c r="E114" s="104">
        <v>0</v>
      </c>
      <c r="F114" s="3">
        <v>0</v>
      </c>
      <c r="G114" s="3">
        <v>0</v>
      </c>
      <c r="H114" s="3">
        <f>SUM(B114:G114)</f>
        <v>0</v>
      </c>
      <c r="I114" s="40"/>
      <c r="J114" s="79"/>
    </row>
    <row r="115" spans="1:10" s="14" customFormat="1" hidden="1" x14ac:dyDescent="0.25">
      <c r="A115" s="105"/>
      <c r="B115" s="4">
        <f>SUM(B116:B117)</f>
        <v>0</v>
      </c>
      <c r="C115" s="4">
        <f t="shared" ref="C115:D115" si="47">SUM(C116:C117)</f>
        <v>0</v>
      </c>
      <c r="D115" s="4">
        <f t="shared" si="47"/>
        <v>0</v>
      </c>
      <c r="E115" s="4">
        <f>SUM(E116:E117)</f>
        <v>0</v>
      </c>
      <c r="F115" s="4">
        <f>SUM(F116:F117)</f>
        <v>0</v>
      </c>
      <c r="G115" s="4">
        <f>SUM(G116:G117)</f>
        <v>0</v>
      </c>
      <c r="H115" s="4">
        <f>SUM(H116:H117)</f>
        <v>0</v>
      </c>
      <c r="I115" s="48"/>
      <c r="J115" s="71"/>
    </row>
    <row r="116" spans="1:10" s="14" customFormat="1" hidden="1" x14ac:dyDescent="0.25">
      <c r="A116" s="21" t="s">
        <v>9</v>
      </c>
      <c r="B116" s="3">
        <v>0</v>
      </c>
      <c r="C116" s="3">
        <v>0</v>
      </c>
      <c r="D116" s="3">
        <v>0</v>
      </c>
      <c r="E116" s="3">
        <v>0</v>
      </c>
      <c r="F116" s="3">
        <v>0</v>
      </c>
      <c r="G116" s="3">
        <v>0</v>
      </c>
      <c r="H116" s="3">
        <f>SUM(B116:G116)</f>
        <v>0</v>
      </c>
      <c r="I116" s="46"/>
      <c r="J116" s="71"/>
    </row>
    <row r="117" spans="1:10" s="14" customFormat="1" hidden="1" x14ac:dyDescent="0.25">
      <c r="A117" s="21" t="s">
        <v>10</v>
      </c>
      <c r="B117" s="3">
        <v>0</v>
      </c>
      <c r="C117" s="3">
        <v>0</v>
      </c>
      <c r="D117" s="3">
        <v>0</v>
      </c>
      <c r="E117" s="3">
        <v>0</v>
      </c>
      <c r="F117" s="3">
        <v>0</v>
      </c>
      <c r="G117" s="3">
        <v>0</v>
      </c>
      <c r="H117" s="3">
        <f>SUM(B117:G117)</f>
        <v>0</v>
      </c>
      <c r="I117" s="46"/>
      <c r="J117" s="79" t="s">
        <v>54</v>
      </c>
    </row>
    <row r="118" spans="1:10" x14ac:dyDescent="0.25">
      <c r="A118" s="28" t="s">
        <v>36</v>
      </c>
      <c r="B118" s="29">
        <f>SUM(B119:B120)</f>
        <v>450119</v>
      </c>
      <c r="C118" s="29">
        <f t="shared" ref="C118:H118" si="48">SUM(C119:C120)</f>
        <v>1315000</v>
      </c>
      <c r="D118" s="29">
        <f t="shared" si="48"/>
        <v>1820000</v>
      </c>
      <c r="E118" s="29">
        <f>SUM(E119:E120)</f>
        <v>2055000</v>
      </c>
      <c r="F118" s="29">
        <f>SUM(F119:F120)</f>
        <v>2055000</v>
      </c>
      <c r="G118" s="29">
        <f>SUM(G119:G120)</f>
        <v>2055000</v>
      </c>
      <c r="H118" s="29">
        <f t="shared" si="48"/>
        <v>9750119</v>
      </c>
      <c r="I118" s="52"/>
      <c r="J118" s="72"/>
    </row>
    <row r="119" spans="1:10" x14ac:dyDescent="0.25">
      <c r="A119" s="30" t="s">
        <v>9</v>
      </c>
      <c r="B119" s="31">
        <f>SUM(B122,B125,B128,B131,B134,B137,B140,B143,B146,B149,B152,B158)</f>
        <v>60000</v>
      </c>
      <c r="C119" s="31">
        <f>SUM(C122,C125,C128,C131,C134,C137,C140,C143,C146,C149,C152,C158)</f>
        <v>800000</v>
      </c>
      <c r="D119" s="31">
        <f>SUM(D122,D125,D128,D131,D134,D137,D140,D143,D146,D149,D152,D158)</f>
        <v>1275000</v>
      </c>
      <c r="E119" s="31">
        <f>SUM(E122,E125,E128,E131,E137,E140,E143,E146,E149,E152,E158,E134)</f>
        <v>1000000</v>
      </c>
      <c r="F119" s="31">
        <f>SUM(F122,F125,F128,F131,F137,F140,F143,F146,F149,F152,F158,F134)</f>
        <v>1000000</v>
      </c>
      <c r="G119" s="31">
        <f>SUM(G122,G125,G128,G131,G137,G140,G143,G146,G149,G152,G158,G134)</f>
        <v>1000000</v>
      </c>
      <c r="H119" s="31">
        <f>SUM(H122,H125,H128,H131,H137,H140,H143,H146,H149,H152,H158,H134)</f>
        <v>5135000</v>
      </c>
      <c r="I119" s="53"/>
      <c r="J119" s="71"/>
    </row>
    <row r="120" spans="1:10" x14ac:dyDescent="0.25">
      <c r="A120" s="30" t="s">
        <v>10</v>
      </c>
      <c r="B120" s="31">
        <f t="shared" ref="B120:H120" si="49">SUM(B123,B126,B129,B132,B135,B138,B141,B144,B147,B150,B153,B159)</f>
        <v>390119</v>
      </c>
      <c r="C120" s="31">
        <f>SUM(C123,C126,C129,C132,C135,C138,C141,C144,C147,C150,C153,C156,C159)</f>
        <v>515000</v>
      </c>
      <c r="D120" s="31">
        <f t="shared" si="49"/>
        <v>545000</v>
      </c>
      <c r="E120" s="31">
        <f t="shared" si="49"/>
        <v>1055000</v>
      </c>
      <c r="F120" s="31">
        <f t="shared" si="49"/>
        <v>1055000</v>
      </c>
      <c r="G120" s="31">
        <f t="shared" si="49"/>
        <v>1055000</v>
      </c>
      <c r="H120" s="31">
        <f t="shared" si="49"/>
        <v>4615119</v>
      </c>
      <c r="I120" s="53"/>
      <c r="J120" s="71"/>
    </row>
    <row r="121" spans="1:10" ht="52.8" x14ac:dyDescent="0.25">
      <c r="A121" s="18" t="s">
        <v>37</v>
      </c>
      <c r="B121" s="4">
        <f>SUM(B122:B123)</f>
        <v>35000</v>
      </c>
      <c r="C121" s="4">
        <f>SUM(C122:C123)</f>
        <v>25000</v>
      </c>
      <c r="D121" s="4">
        <f t="shared" ref="D121:H121" si="50">SUM(D122:D123)</f>
        <v>25000</v>
      </c>
      <c r="E121" s="4">
        <f t="shared" si="50"/>
        <v>25000</v>
      </c>
      <c r="F121" s="4">
        <f>SUM(F122:F123)</f>
        <v>25000</v>
      </c>
      <c r="G121" s="4">
        <f>SUM(G122:G123)</f>
        <v>25000</v>
      </c>
      <c r="H121" s="4">
        <f t="shared" si="50"/>
        <v>160000</v>
      </c>
      <c r="I121" s="39"/>
      <c r="J121" s="71"/>
    </row>
    <row r="122" spans="1:10" x14ac:dyDescent="0.25">
      <c r="A122" s="16" t="s">
        <v>9</v>
      </c>
      <c r="B122" s="3">
        <v>0</v>
      </c>
      <c r="C122" s="3">
        <v>0</v>
      </c>
      <c r="D122" s="3">
        <v>0</v>
      </c>
      <c r="E122" s="3">
        <v>0</v>
      </c>
      <c r="F122" s="3">
        <v>0</v>
      </c>
      <c r="G122" s="3">
        <v>0</v>
      </c>
      <c r="H122" s="3">
        <f>SUM(B122:G122)</f>
        <v>0</v>
      </c>
      <c r="I122" s="40"/>
      <c r="J122" s="71"/>
    </row>
    <row r="123" spans="1:10" x14ac:dyDescent="0.25">
      <c r="A123" s="16" t="s">
        <v>10</v>
      </c>
      <c r="B123" s="3">
        <v>35000</v>
      </c>
      <c r="C123" s="3">
        <v>25000</v>
      </c>
      <c r="D123" s="3">
        <v>25000</v>
      </c>
      <c r="E123" s="3">
        <v>25000</v>
      </c>
      <c r="F123" s="3">
        <v>25000</v>
      </c>
      <c r="G123" s="3">
        <v>25000</v>
      </c>
      <c r="H123" s="3">
        <f>SUM(B122:G123)</f>
        <v>160000</v>
      </c>
      <c r="I123" s="40"/>
      <c r="J123" s="79"/>
    </row>
    <row r="124" spans="1:10" ht="52.8" x14ac:dyDescent="0.25">
      <c r="A124" s="18" t="s">
        <v>38</v>
      </c>
      <c r="B124" s="4">
        <f t="shared" ref="B124:H124" si="51">SUM(B125:B126)</f>
        <v>57000</v>
      </c>
      <c r="C124" s="4">
        <f t="shared" si="51"/>
        <v>1100000</v>
      </c>
      <c r="D124" s="4">
        <f t="shared" si="51"/>
        <v>635000</v>
      </c>
      <c r="E124" s="4">
        <f>SUM(E125:E126)</f>
        <v>0</v>
      </c>
      <c r="F124" s="4">
        <f>SUM(F125:F126)</f>
        <v>0</v>
      </c>
      <c r="G124" s="4">
        <f>SUM(G125:G126)</f>
        <v>0</v>
      </c>
      <c r="H124" s="4">
        <f t="shared" si="51"/>
        <v>1792000</v>
      </c>
      <c r="I124" s="39"/>
      <c r="J124" s="80"/>
    </row>
    <row r="125" spans="1:10" ht="42" customHeight="1" x14ac:dyDescent="0.25">
      <c r="A125" s="9" t="s">
        <v>9</v>
      </c>
      <c r="B125" s="3"/>
      <c r="C125" s="3">
        <v>800000</v>
      </c>
      <c r="D125" s="3">
        <v>495000</v>
      </c>
      <c r="E125" s="3">
        <v>0</v>
      </c>
      <c r="F125" s="3">
        <v>0</v>
      </c>
      <c r="G125" s="3">
        <v>0</v>
      </c>
      <c r="H125" s="3">
        <f>SUM(B125:G125)</f>
        <v>1295000</v>
      </c>
      <c r="I125" s="40">
        <v>0.7</v>
      </c>
      <c r="J125" s="79" t="s">
        <v>63</v>
      </c>
    </row>
    <row r="126" spans="1:10" x14ac:dyDescent="0.25">
      <c r="A126" s="9" t="s">
        <v>10</v>
      </c>
      <c r="B126" s="3">
        <v>57000</v>
      </c>
      <c r="C126" s="3">
        <v>300000</v>
      </c>
      <c r="D126" s="3">
        <v>140000</v>
      </c>
      <c r="E126" s="3">
        <v>0</v>
      </c>
      <c r="F126" s="3">
        <v>0</v>
      </c>
      <c r="G126" s="3">
        <v>0</v>
      </c>
      <c r="H126" s="3">
        <f>SUM(B126:G126)</f>
        <v>497000</v>
      </c>
      <c r="I126" s="40">
        <v>0.3</v>
      </c>
      <c r="J126" s="71"/>
    </row>
    <row r="127" spans="1:10" s="19" customFormat="1" ht="39.6" x14ac:dyDescent="0.25">
      <c r="A127" s="18" t="s">
        <v>39</v>
      </c>
      <c r="B127" s="4">
        <f t="shared" ref="B127:H127" si="52">SUM(B128:B129)</f>
        <v>60000</v>
      </c>
      <c r="C127" s="4">
        <f t="shared" si="52"/>
        <v>30000</v>
      </c>
      <c r="D127" s="4">
        <f t="shared" si="52"/>
        <v>30000</v>
      </c>
      <c r="E127" s="4">
        <f>SUM(E128:E129)</f>
        <v>30000</v>
      </c>
      <c r="F127" s="4">
        <f>SUM(F128:F129)</f>
        <v>30000</v>
      </c>
      <c r="G127" s="4">
        <f>SUM(G128:G129)</f>
        <v>30000</v>
      </c>
      <c r="H127" s="4">
        <f t="shared" si="52"/>
        <v>210000</v>
      </c>
      <c r="I127" s="39"/>
      <c r="J127" s="71"/>
    </row>
    <row r="128" spans="1:10" x14ac:dyDescent="0.25">
      <c r="A128" s="9" t="s">
        <v>9</v>
      </c>
      <c r="B128" s="3">
        <v>0</v>
      </c>
      <c r="C128" s="3">
        <v>0</v>
      </c>
      <c r="D128" s="3">
        <v>0</v>
      </c>
      <c r="E128" s="3">
        <v>0</v>
      </c>
      <c r="F128" s="3">
        <v>0</v>
      </c>
      <c r="G128" s="3">
        <v>0</v>
      </c>
      <c r="H128" s="3">
        <f>SUM(B128:G128)</f>
        <v>0</v>
      </c>
      <c r="I128" s="40"/>
      <c r="J128" s="71"/>
    </row>
    <row r="129" spans="1:13" x14ac:dyDescent="0.25">
      <c r="A129" s="9" t="s">
        <v>10</v>
      </c>
      <c r="B129" s="3">
        <v>60000</v>
      </c>
      <c r="C129" s="3">
        <v>30000</v>
      </c>
      <c r="D129" s="3">
        <v>30000</v>
      </c>
      <c r="E129" s="3">
        <v>30000</v>
      </c>
      <c r="F129" s="3">
        <v>30000</v>
      </c>
      <c r="G129" s="3">
        <v>30000</v>
      </c>
      <c r="H129" s="3">
        <f>SUM(B129:G129)</f>
        <v>210000</v>
      </c>
      <c r="I129" s="40"/>
      <c r="J129" s="71" t="s">
        <v>12</v>
      </c>
    </row>
    <row r="130" spans="1:13" s="19" customFormat="1" hidden="1" x14ac:dyDescent="0.25">
      <c r="A130" s="105"/>
      <c r="B130" s="4">
        <f t="shared" ref="B130:H130" si="53">SUM(B131:B132)</f>
        <v>0</v>
      </c>
      <c r="C130" s="4">
        <f t="shared" si="53"/>
        <v>0</v>
      </c>
      <c r="D130" s="4">
        <f t="shared" si="53"/>
        <v>0</v>
      </c>
      <c r="E130" s="4">
        <f t="shared" si="53"/>
        <v>0</v>
      </c>
      <c r="F130" s="4">
        <f t="shared" si="53"/>
        <v>0</v>
      </c>
      <c r="G130" s="4">
        <f t="shared" si="53"/>
        <v>0</v>
      </c>
      <c r="H130" s="4">
        <f t="shared" si="53"/>
        <v>0</v>
      </c>
      <c r="I130" s="39"/>
      <c r="J130" s="71"/>
    </row>
    <row r="131" spans="1:13" hidden="1" x14ac:dyDescent="0.25">
      <c r="A131" s="9" t="s">
        <v>9</v>
      </c>
      <c r="B131" s="3">
        <v>0</v>
      </c>
      <c r="C131" s="3">
        <v>0</v>
      </c>
      <c r="D131" s="3">
        <v>0</v>
      </c>
      <c r="E131" s="3">
        <v>0</v>
      </c>
      <c r="F131" s="3">
        <v>0</v>
      </c>
      <c r="G131" s="3">
        <v>0</v>
      </c>
      <c r="H131" s="3">
        <f>SUM(B131:G131)</f>
        <v>0</v>
      </c>
      <c r="I131" s="40"/>
      <c r="J131" s="71"/>
    </row>
    <row r="132" spans="1:13" hidden="1" x14ac:dyDescent="0.25">
      <c r="A132" s="9" t="s">
        <v>10</v>
      </c>
      <c r="B132" s="3">
        <v>0</v>
      </c>
      <c r="C132" s="3">
        <v>0</v>
      </c>
      <c r="D132" s="3">
        <v>0</v>
      </c>
      <c r="E132" s="3">
        <v>0</v>
      </c>
      <c r="F132" s="3">
        <v>0</v>
      </c>
      <c r="G132" s="3">
        <v>0</v>
      </c>
      <c r="H132" s="3">
        <f>SUM(B132:G132)</f>
        <v>0</v>
      </c>
      <c r="I132" s="40"/>
      <c r="J132" s="71"/>
    </row>
    <row r="133" spans="1:13" hidden="1" x14ac:dyDescent="0.25">
      <c r="A133" s="106"/>
      <c r="B133" s="4">
        <f t="shared" ref="B133:H133" si="54">SUM(B134,B135)</f>
        <v>0</v>
      </c>
      <c r="C133" s="4">
        <f t="shared" si="54"/>
        <v>0</v>
      </c>
      <c r="D133" s="4">
        <f t="shared" si="54"/>
        <v>0</v>
      </c>
      <c r="E133" s="4">
        <f t="shared" si="54"/>
        <v>0</v>
      </c>
      <c r="F133" s="4">
        <f t="shared" si="54"/>
        <v>0</v>
      </c>
      <c r="G133" s="4">
        <f t="shared" si="54"/>
        <v>0</v>
      </c>
      <c r="H133" s="4">
        <f t="shared" si="54"/>
        <v>0</v>
      </c>
      <c r="I133" s="39"/>
      <c r="J133" s="71"/>
    </row>
    <row r="134" spans="1:13" hidden="1" x14ac:dyDescent="0.25">
      <c r="A134" s="65" t="s">
        <v>9</v>
      </c>
      <c r="B134" s="3">
        <v>0</v>
      </c>
      <c r="C134" s="3">
        <v>0</v>
      </c>
      <c r="D134" s="3">
        <v>0</v>
      </c>
      <c r="E134" s="3">
        <v>0</v>
      </c>
      <c r="F134" s="3">
        <v>0</v>
      </c>
      <c r="G134" s="3">
        <v>0</v>
      </c>
      <c r="H134" s="3">
        <v>0</v>
      </c>
      <c r="I134" s="40"/>
      <c r="J134" s="71"/>
    </row>
    <row r="135" spans="1:13" hidden="1" x14ac:dyDescent="0.25">
      <c r="A135" s="65" t="s">
        <v>10</v>
      </c>
      <c r="B135" s="3">
        <v>0</v>
      </c>
      <c r="C135" s="3">
        <v>0</v>
      </c>
      <c r="D135" s="3">
        <v>0</v>
      </c>
      <c r="E135" s="3">
        <v>0</v>
      </c>
      <c r="F135" s="3">
        <v>0</v>
      </c>
      <c r="G135" s="3">
        <v>0</v>
      </c>
      <c r="H135" s="3">
        <f>SUM(B134:G135)</f>
        <v>0</v>
      </c>
      <c r="I135" s="40"/>
      <c r="J135" s="71"/>
    </row>
    <row r="136" spans="1:13" s="19" customFormat="1" x14ac:dyDescent="0.25">
      <c r="A136" s="18" t="s">
        <v>40</v>
      </c>
      <c r="B136" s="4">
        <f t="shared" ref="B136:H136" si="55">SUM(B137:B138)</f>
        <v>187119</v>
      </c>
      <c r="C136" s="4">
        <f t="shared" si="55"/>
        <v>0</v>
      </c>
      <c r="D136" s="4">
        <f t="shared" si="55"/>
        <v>0</v>
      </c>
      <c r="E136" s="4">
        <f>SUM(E137:E138)</f>
        <v>0</v>
      </c>
      <c r="F136" s="4">
        <f>SUM(F137:F138)</f>
        <v>0</v>
      </c>
      <c r="G136" s="4">
        <f>SUM(G137:G138)</f>
        <v>0</v>
      </c>
      <c r="H136" s="4">
        <f t="shared" si="55"/>
        <v>187119</v>
      </c>
      <c r="I136" s="39"/>
      <c r="J136" s="71"/>
    </row>
    <row r="137" spans="1:13" ht="26.4" x14ac:dyDescent="0.25">
      <c r="A137" s="9" t="s">
        <v>9</v>
      </c>
      <c r="B137" s="3">
        <f>30000+30000</f>
        <v>60000</v>
      </c>
      <c r="C137" s="3">
        <v>0</v>
      </c>
      <c r="D137" s="3">
        <v>0</v>
      </c>
      <c r="E137" s="3">
        <v>0</v>
      </c>
      <c r="F137" s="3">
        <v>0</v>
      </c>
      <c r="G137" s="3">
        <v>0</v>
      </c>
      <c r="H137" s="3">
        <f>SUM(B137:G137)</f>
        <v>60000</v>
      </c>
      <c r="I137" s="40"/>
      <c r="J137" s="79" t="s">
        <v>64</v>
      </c>
    </row>
    <row r="138" spans="1:13" x14ac:dyDescent="0.25">
      <c r="A138" s="9" t="s">
        <v>10</v>
      </c>
      <c r="B138" s="3">
        <v>127119</v>
      </c>
      <c r="C138" s="3">
        <v>0</v>
      </c>
      <c r="D138" s="3">
        <v>0</v>
      </c>
      <c r="E138" s="3">
        <v>0</v>
      </c>
      <c r="F138" s="3">
        <v>0</v>
      </c>
      <c r="G138" s="3">
        <v>0</v>
      </c>
      <c r="H138" s="3">
        <f>SUM(B138:G138)</f>
        <v>127119</v>
      </c>
      <c r="I138" s="40"/>
      <c r="J138" s="79"/>
    </row>
    <row r="139" spans="1:13" s="14" customFormat="1" x14ac:dyDescent="0.25">
      <c r="A139" s="56" t="s">
        <v>41</v>
      </c>
      <c r="B139" s="4">
        <f t="shared" ref="B139:H139" si="56">SUM(B140:B141)</f>
        <v>0</v>
      </c>
      <c r="C139" s="4">
        <f t="shared" si="56"/>
        <v>60000</v>
      </c>
      <c r="D139" s="4">
        <f t="shared" si="56"/>
        <v>0</v>
      </c>
      <c r="E139" s="4">
        <f>SUM(E140:E141)</f>
        <v>0</v>
      </c>
      <c r="F139" s="4">
        <f>SUM(F140:F141)</f>
        <v>0</v>
      </c>
      <c r="G139" s="4">
        <f>SUM(G140:G141)</f>
        <v>0</v>
      </c>
      <c r="H139" s="4">
        <f t="shared" si="56"/>
        <v>60000</v>
      </c>
      <c r="I139" s="48"/>
      <c r="J139" s="71"/>
    </row>
    <row r="140" spans="1:13" s="14" customFormat="1" ht="26.4" x14ac:dyDescent="0.25">
      <c r="A140" s="15" t="s">
        <v>9</v>
      </c>
      <c r="B140" s="3">
        <v>0</v>
      </c>
      <c r="C140" s="3">
        <v>0</v>
      </c>
      <c r="D140" s="3">
        <v>0</v>
      </c>
      <c r="E140" s="3">
        <v>0</v>
      </c>
      <c r="F140" s="3">
        <v>0</v>
      </c>
      <c r="G140" s="3">
        <v>0</v>
      </c>
      <c r="H140" s="3">
        <f>SUM(B140:G140)</f>
        <v>0</v>
      </c>
      <c r="I140" s="46"/>
      <c r="J140" s="79" t="s">
        <v>87</v>
      </c>
    </row>
    <row r="141" spans="1:13" s="14" customFormat="1" x14ac:dyDescent="0.25">
      <c r="A141" s="15" t="s">
        <v>10</v>
      </c>
      <c r="B141" s="3">
        <v>0</v>
      </c>
      <c r="C141" s="3">
        <v>60000</v>
      </c>
      <c r="D141" s="3">
        <v>0</v>
      </c>
      <c r="E141" s="3">
        <v>0</v>
      </c>
      <c r="F141" s="3">
        <v>0</v>
      </c>
      <c r="G141" s="3">
        <v>0</v>
      </c>
      <c r="H141" s="3">
        <f>SUM(B141:G141)</f>
        <v>60000</v>
      </c>
      <c r="I141" s="46"/>
      <c r="J141" s="79"/>
    </row>
    <row r="142" spans="1:13" hidden="1" x14ac:dyDescent="0.25">
      <c r="A142" s="18"/>
      <c r="B142" s="4">
        <f t="shared" ref="B142:H142" si="57">SUM(B143:B144)</f>
        <v>26000</v>
      </c>
      <c r="C142" s="4">
        <f t="shared" si="57"/>
        <v>0</v>
      </c>
      <c r="D142" s="4">
        <f>SUM(D143:D144)</f>
        <v>0</v>
      </c>
      <c r="E142" s="4">
        <f>SUM(E143:E144)</f>
        <v>0</v>
      </c>
      <c r="F142" s="4">
        <f>SUM(F143:F144)</f>
        <v>0</v>
      </c>
      <c r="G142" s="4">
        <f>SUM(G143:G144)</f>
        <v>0</v>
      </c>
      <c r="H142" s="4">
        <f t="shared" si="57"/>
        <v>26000</v>
      </c>
      <c r="I142" s="39"/>
      <c r="J142" s="71"/>
    </row>
    <row r="143" spans="1:13" hidden="1" x14ac:dyDescent="0.25">
      <c r="A143" s="9" t="s">
        <v>9</v>
      </c>
      <c r="B143" s="3">
        <v>0</v>
      </c>
      <c r="C143" s="3">
        <v>0</v>
      </c>
      <c r="D143" s="3">
        <v>0</v>
      </c>
      <c r="E143" s="3">
        <v>0</v>
      </c>
      <c r="F143" s="3">
        <v>0</v>
      </c>
      <c r="G143" s="3">
        <v>0</v>
      </c>
      <c r="H143" s="3">
        <f>SUM(B143:G143)</f>
        <v>0</v>
      </c>
      <c r="I143" s="40"/>
      <c r="J143" s="71"/>
    </row>
    <row r="144" spans="1:13" hidden="1" x14ac:dyDescent="0.25">
      <c r="A144" s="9" t="s">
        <v>10</v>
      </c>
      <c r="B144" s="3">
        <v>26000</v>
      </c>
      <c r="C144" s="3">
        <v>0</v>
      </c>
      <c r="D144" s="3">
        <v>0</v>
      </c>
      <c r="E144" s="3">
        <v>0</v>
      </c>
      <c r="F144" s="3">
        <v>0</v>
      </c>
      <c r="G144" s="3">
        <v>0</v>
      </c>
      <c r="H144" s="3">
        <f>SUM(B144:G144)</f>
        <v>26000</v>
      </c>
      <c r="I144" s="40"/>
      <c r="J144" s="71"/>
      <c r="L144" s="6"/>
      <c r="M144" s="6"/>
    </row>
    <row r="145" spans="1:10" ht="26.4" x14ac:dyDescent="0.25">
      <c r="A145" s="33" t="s">
        <v>42</v>
      </c>
      <c r="B145" s="4">
        <f t="shared" ref="B145:D145" si="58">SUM(B146:B147)</f>
        <v>35000</v>
      </c>
      <c r="C145" s="4">
        <f t="shared" si="58"/>
        <v>0</v>
      </c>
      <c r="D145" s="4">
        <f t="shared" si="58"/>
        <v>830000</v>
      </c>
      <c r="E145" s="4">
        <f>SUM(E146:E147)</f>
        <v>0</v>
      </c>
      <c r="F145" s="4">
        <f>SUM(F146:F147)</f>
        <v>0</v>
      </c>
      <c r="G145" s="4">
        <f>SUM(G146:G147)</f>
        <v>0</v>
      </c>
      <c r="H145" s="4">
        <f>SUM(H146:H147)</f>
        <v>865000</v>
      </c>
      <c r="I145" s="39"/>
      <c r="J145" s="71"/>
    </row>
    <row r="146" spans="1:10" ht="39.6" x14ac:dyDescent="0.25">
      <c r="A146" s="9" t="s">
        <v>9</v>
      </c>
      <c r="B146" s="3">
        <v>0</v>
      </c>
      <c r="C146" s="3"/>
      <c r="D146" s="3">
        <v>630000</v>
      </c>
      <c r="E146" s="3">
        <v>0</v>
      </c>
      <c r="F146" s="3">
        <v>0</v>
      </c>
      <c r="G146" s="3">
        <v>0</v>
      </c>
      <c r="H146" s="3">
        <f>SUM(B146:G146)</f>
        <v>630000</v>
      </c>
      <c r="I146" s="40"/>
      <c r="J146" s="133" t="s">
        <v>75</v>
      </c>
    </row>
    <row r="147" spans="1:10" ht="15" customHeight="1" x14ac:dyDescent="0.25">
      <c r="A147" s="9" t="s">
        <v>10</v>
      </c>
      <c r="B147" s="3">
        <v>35000</v>
      </c>
      <c r="C147" s="3"/>
      <c r="D147" s="3">
        <v>200000</v>
      </c>
      <c r="E147" s="3">
        <v>0</v>
      </c>
      <c r="F147" s="3">
        <v>0</v>
      </c>
      <c r="G147" s="3">
        <v>0</v>
      </c>
      <c r="H147" s="3">
        <f>SUM(B147:G147)</f>
        <v>235000</v>
      </c>
      <c r="I147" s="40"/>
      <c r="J147" s="71"/>
    </row>
    <row r="148" spans="1:10" ht="39.6" x14ac:dyDescent="0.25">
      <c r="A148" s="11" t="s">
        <v>93</v>
      </c>
      <c r="B148" s="4">
        <f t="shared" ref="B148:G148" si="59">SUM(B149:B150)</f>
        <v>50000</v>
      </c>
      <c r="C148" s="4">
        <f t="shared" si="59"/>
        <v>50000</v>
      </c>
      <c r="D148" s="4">
        <f t="shared" si="59"/>
        <v>50000</v>
      </c>
      <c r="E148" s="4">
        <f t="shared" si="59"/>
        <v>2000000</v>
      </c>
      <c r="F148" s="4">
        <f t="shared" si="59"/>
        <v>2000000</v>
      </c>
      <c r="G148" s="4">
        <f t="shared" si="59"/>
        <v>2000000</v>
      </c>
      <c r="H148" s="4">
        <f>SUM(H149:H150)</f>
        <v>6150000</v>
      </c>
      <c r="I148" s="39"/>
      <c r="J148" s="79" t="s">
        <v>76</v>
      </c>
    </row>
    <row r="149" spans="1:10" ht="29.4" customHeight="1" x14ac:dyDescent="0.25">
      <c r="A149" s="9" t="s">
        <v>9</v>
      </c>
      <c r="B149" s="3">
        <v>0</v>
      </c>
      <c r="C149" s="3">
        <v>0</v>
      </c>
      <c r="D149" s="3">
        <v>0</v>
      </c>
      <c r="E149" s="3">
        <v>1000000</v>
      </c>
      <c r="F149" s="3">
        <v>1000000</v>
      </c>
      <c r="G149" s="3">
        <v>1000000</v>
      </c>
      <c r="H149" s="3">
        <f>SUM(B149:G149)</f>
        <v>3000000</v>
      </c>
      <c r="I149" s="40"/>
      <c r="J149" s="79"/>
    </row>
    <row r="150" spans="1:10" ht="15" customHeight="1" x14ac:dyDescent="0.25">
      <c r="A150" s="9" t="s">
        <v>10</v>
      </c>
      <c r="B150" s="121">
        <v>50000</v>
      </c>
      <c r="C150" s="69">
        <v>50000</v>
      </c>
      <c r="D150" s="69">
        <v>50000</v>
      </c>
      <c r="E150" s="3">
        <v>1000000</v>
      </c>
      <c r="F150" s="3">
        <v>1000000</v>
      </c>
      <c r="G150" s="3">
        <v>1000000</v>
      </c>
      <c r="H150" s="3">
        <f>SUM(B150:G150)</f>
        <v>3150000</v>
      </c>
      <c r="I150" s="40"/>
      <c r="J150" s="79" t="s">
        <v>77</v>
      </c>
    </row>
    <row r="151" spans="1:10" ht="15" customHeight="1" x14ac:dyDescent="0.25">
      <c r="A151" s="59" t="s">
        <v>35</v>
      </c>
      <c r="B151" s="4">
        <f t="shared" ref="B151:D151" si="60">SUM(B152:B153)</f>
        <v>0</v>
      </c>
      <c r="C151" s="4">
        <f t="shared" si="60"/>
        <v>50000</v>
      </c>
      <c r="D151" s="4">
        <f t="shared" si="60"/>
        <v>50000</v>
      </c>
      <c r="E151" s="4">
        <f>SUM(E152:E153)</f>
        <v>0</v>
      </c>
      <c r="F151" s="4">
        <f t="shared" ref="F151" si="61">SUM(F152:F153)</f>
        <v>0</v>
      </c>
      <c r="G151" s="4">
        <f>SUM(G152:G153)</f>
        <v>0</v>
      </c>
      <c r="H151" s="4">
        <f t="shared" ref="H151" si="62">SUM(H152:H153)</f>
        <v>100000</v>
      </c>
      <c r="I151" s="39"/>
      <c r="J151" s="71"/>
    </row>
    <row r="152" spans="1:10" ht="15" customHeight="1" x14ac:dyDescent="0.25">
      <c r="A152" s="9" t="s">
        <v>9</v>
      </c>
      <c r="B152" s="3">
        <v>0</v>
      </c>
      <c r="C152" s="3">
        <v>0</v>
      </c>
      <c r="D152" s="3">
        <v>0</v>
      </c>
      <c r="E152" s="3">
        <v>0</v>
      </c>
      <c r="F152" s="3">
        <v>0</v>
      </c>
      <c r="G152" s="3">
        <v>0</v>
      </c>
      <c r="H152" s="3">
        <f>SUM(B152:G152)</f>
        <v>0</v>
      </c>
      <c r="I152" s="40"/>
      <c r="J152" s="71"/>
    </row>
    <row r="153" spans="1:10" ht="26.4" customHeight="1" x14ac:dyDescent="0.25">
      <c r="A153" s="9" t="s">
        <v>10</v>
      </c>
      <c r="B153" s="126">
        <v>0</v>
      </c>
      <c r="C153" s="3">
        <v>50000</v>
      </c>
      <c r="D153" s="3">
        <v>50000</v>
      </c>
      <c r="E153" s="69">
        <v>0</v>
      </c>
      <c r="F153" s="3">
        <v>0</v>
      </c>
      <c r="G153" s="3">
        <v>0</v>
      </c>
      <c r="H153" s="3">
        <f>SUM(B153:G153)</f>
        <v>100000</v>
      </c>
      <c r="I153" s="40"/>
      <c r="J153" s="79" t="s">
        <v>85</v>
      </c>
    </row>
    <row r="154" spans="1:10" hidden="1" x14ac:dyDescent="0.25">
      <c r="A154" s="106"/>
      <c r="B154" s="96">
        <f t="shared" ref="B154:D154" si="63">SUM(B155:B156)</f>
        <v>0</v>
      </c>
      <c r="C154" s="4">
        <f t="shared" si="63"/>
        <v>0</v>
      </c>
      <c r="D154" s="4">
        <f t="shared" si="63"/>
        <v>0</v>
      </c>
      <c r="E154" s="96">
        <f>SUM(E155:E156)</f>
        <v>0</v>
      </c>
      <c r="F154" s="4">
        <f t="shared" ref="F154" si="64">SUM(F155:F156)</f>
        <v>0</v>
      </c>
      <c r="G154" s="4">
        <f>SUM(G155:G156)</f>
        <v>0</v>
      </c>
      <c r="H154" s="4">
        <f t="shared" ref="H154" si="65">SUM(H155:H156)</f>
        <v>0</v>
      </c>
      <c r="I154" s="39"/>
      <c r="J154" s="94"/>
    </row>
    <row r="155" spans="1:10" ht="15" hidden="1" customHeight="1" x14ac:dyDescent="0.25">
      <c r="A155" s="9" t="s">
        <v>9</v>
      </c>
      <c r="B155" s="69">
        <v>0</v>
      </c>
      <c r="C155" s="97"/>
      <c r="D155" s="3">
        <v>0</v>
      </c>
      <c r="E155" s="69">
        <v>0</v>
      </c>
      <c r="F155" s="3">
        <v>0</v>
      </c>
      <c r="G155" s="3"/>
      <c r="H155" s="3">
        <f>SUM(B155:G155)</f>
        <v>0</v>
      </c>
      <c r="I155" s="40"/>
      <c r="J155" s="71"/>
    </row>
    <row r="156" spans="1:10" ht="15" hidden="1" customHeight="1" x14ac:dyDescent="0.25">
      <c r="A156" s="9" t="s">
        <v>10</v>
      </c>
      <c r="B156" s="69"/>
      <c r="C156" s="95"/>
      <c r="D156" s="3"/>
      <c r="E156" s="69">
        <v>0</v>
      </c>
      <c r="F156" s="3">
        <v>0</v>
      </c>
      <c r="G156" s="3"/>
      <c r="H156" s="3">
        <f>SUM(B156:G156)</f>
        <v>0</v>
      </c>
      <c r="I156" s="40"/>
      <c r="J156" s="71"/>
    </row>
    <row r="157" spans="1:10" s="14" customFormat="1" ht="26.4" x14ac:dyDescent="0.25">
      <c r="A157" s="56" t="s">
        <v>43</v>
      </c>
      <c r="B157" s="4">
        <f t="shared" ref="B157:D157" si="66">SUM(B158:B159)</f>
        <v>0</v>
      </c>
      <c r="C157" s="4">
        <f t="shared" si="66"/>
        <v>0</v>
      </c>
      <c r="D157" s="4">
        <f t="shared" si="66"/>
        <v>200000</v>
      </c>
      <c r="E157" s="4">
        <f>SUM(E158:E159)</f>
        <v>0</v>
      </c>
      <c r="F157" s="4">
        <f>SUM(F158:F159)</f>
        <v>0</v>
      </c>
      <c r="G157" s="4">
        <f>SUM(G158:G159)</f>
        <v>0</v>
      </c>
      <c r="H157" s="4">
        <f>SUM(H158:H159)</f>
        <v>200000</v>
      </c>
      <c r="I157" s="48"/>
      <c r="J157" s="79" t="s">
        <v>81</v>
      </c>
    </row>
    <row r="158" spans="1:10" s="14" customFormat="1" x14ac:dyDescent="0.25">
      <c r="A158" s="15" t="s">
        <v>9</v>
      </c>
      <c r="B158" s="3">
        <v>0</v>
      </c>
      <c r="C158" s="3">
        <v>0</v>
      </c>
      <c r="D158" s="3">
        <v>150000</v>
      </c>
      <c r="E158" s="3">
        <v>0</v>
      </c>
      <c r="F158" s="3">
        <v>0</v>
      </c>
      <c r="G158" s="3">
        <v>0</v>
      </c>
      <c r="H158" s="3">
        <f>SUM(B158:G158)</f>
        <v>150000</v>
      </c>
      <c r="I158" s="46"/>
      <c r="J158" s="71"/>
    </row>
    <row r="159" spans="1:10" s="14" customFormat="1" x14ac:dyDescent="0.25">
      <c r="A159" s="15" t="s">
        <v>10</v>
      </c>
      <c r="B159" s="3">
        <v>0</v>
      </c>
      <c r="C159" s="3">
        <v>0</v>
      </c>
      <c r="D159" s="3">
        <v>50000</v>
      </c>
      <c r="E159" s="3">
        <v>0</v>
      </c>
      <c r="F159" s="3">
        <v>0</v>
      </c>
      <c r="G159" s="3">
        <v>0</v>
      </c>
      <c r="H159" s="3">
        <f>SUM(B159:G159)</f>
        <v>50000</v>
      </c>
      <c r="I159" s="46"/>
      <c r="J159" s="71"/>
    </row>
    <row r="160" spans="1:10" x14ac:dyDescent="0.25">
      <c r="A160" s="24" t="s">
        <v>44</v>
      </c>
      <c r="B160" s="25">
        <f t="shared" ref="B160:H160" si="67">SUM(B161:B162)</f>
        <v>184789</v>
      </c>
      <c r="C160" s="25">
        <f t="shared" si="67"/>
        <v>30000</v>
      </c>
      <c r="D160" s="25">
        <f>SUM(D161:D162)</f>
        <v>930000</v>
      </c>
      <c r="E160" s="25">
        <f>SUM(E161:E162)</f>
        <v>430000</v>
      </c>
      <c r="F160" s="25">
        <f>SUM(F161:F162)</f>
        <v>30000</v>
      </c>
      <c r="G160" s="25">
        <f>SUM(G161:G162)</f>
        <v>30000</v>
      </c>
      <c r="H160" s="25">
        <f t="shared" si="67"/>
        <v>1634789</v>
      </c>
      <c r="I160" s="50"/>
      <c r="J160" s="72"/>
    </row>
    <row r="161" spans="1:12" x14ac:dyDescent="0.25">
      <c r="A161" s="23" t="s">
        <v>9</v>
      </c>
      <c r="B161" s="31">
        <f>SUM(B164,B167,B170,B173)</f>
        <v>0</v>
      </c>
      <c r="C161" s="31">
        <f t="shared" ref="C161:G161" si="68">SUM(C164,C167,C170,C173)</f>
        <v>0</v>
      </c>
      <c r="D161" s="31">
        <f t="shared" si="68"/>
        <v>250000</v>
      </c>
      <c r="E161" s="31">
        <f t="shared" si="68"/>
        <v>250000</v>
      </c>
      <c r="F161" s="31">
        <f t="shared" si="68"/>
        <v>0</v>
      </c>
      <c r="G161" s="31">
        <f t="shared" si="68"/>
        <v>0</v>
      </c>
      <c r="H161" s="31">
        <f>SUM(H164,H167,H170,H173)</f>
        <v>500000</v>
      </c>
      <c r="I161" s="36"/>
      <c r="J161" s="71"/>
    </row>
    <row r="162" spans="1:12" x14ac:dyDescent="0.25">
      <c r="A162" s="23" t="s">
        <v>10</v>
      </c>
      <c r="B162" s="31">
        <f>SUM(B165,B168,B171,B174)</f>
        <v>184789</v>
      </c>
      <c r="C162" s="31">
        <f t="shared" ref="C162:G162" si="69">SUM(C165,C168,C171,C174)</f>
        <v>30000</v>
      </c>
      <c r="D162" s="31">
        <f t="shared" si="69"/>
        <v>680000</v>
      </c>
      <c r="E162" s="31">
        <f t="shared" si="69"/>
        <v>180000</v>
      </c>
      <c r="F162" s="31">
        <f t="shared" si="69"/>
        <v>30000</v>
      </c>
      <c r="G162" s="31">
        <f t="shared" si="69"/>
        <v>30000</v>
      </c>
      <c r="H162" s="31">
        <f>SUM(H165,H168,H171,H174)</f>
        <v>1134789</v>
      </c>
      <c r="I162" s="36"/>
      <c r="J162" s="71"/>
    </row>
    <row r="163" spans="1:12" ht="26.4" x14ac:dyDescent="0.25">
      <c r="A163" s="18" t="s">
        <v>45</v>
      </c>
      <c r="B163" s="4">
        <f t="shared" ref="B163:H163" si="70">SUM(B164:B165)</f>
        <v>16948</v>
      </c>
      <c r="C163" s="4">
        <f t="shared" si="70"/>
        <v>30000</v>
      </c>
      <c r="D163" s="4">
        <f>SUM(D164:D165)</f>
        <v>30000</v>
      </c>
      <c r="E163" s="4">
        <f>SUM(E164:E165)</f>
        <v>30000</v>
      </c>
      <c r="F163" s="4">
        <f>SUM(F164:F165)</f>
        <v>30000</v>
      </c>
      <c r="G163" s="4">
        <f>SUM(G164:G165)</f>
        <v>30000</v>
      </c>
      <c r="H163" s="4">
        <f t="shared" si="70"/>
        <v>166948</v>
      </c>
      <c r="I163" s="39"/>
      <c r="J163" s="71"/>
    </row>
    <row r="164" spans="1:12" x14ac:dyDescent="0.25">
      <c r="A164" s="9" t="s">
        <v>9</v>
      </c>
      <c r="B164" s="3">
        <v>0</v>
      </c>
      <c r="C164" s="3">
        <v>0</v>
      </c>
      <c r="D164" s="3">
        <v>0</v>
      </c>
      <c r="E164" s="3">
        <v>0</v>
      </c>
      <c r="F164" s="3">
        <v>0</v>
      </c>
      <c r="G164" s="3">
        <v>0</v>
      </c>
      <c r="H164" s="3">
        <f>SUM(B164:G164)</f>
        <v>0</v>
      </c>
      <c r="I164" s="40"/>
      <c r="J164" s="71"/>
    </row>
    <row r="165" spans="1:12" x14ac:dyDescent="0.25">
      <c r="A165" s="9" t="s">
        <v>10</v>
      </c>
      <c r="B165" s="3">
        <v>16948</v>
      </c>
      <c r="C165" s="3">
        <v>30000</v>
      </c>
      <c r="D165" s="3">
        <v>30000</v>
      </c>
      <c r="E165" s="3">
        <v>30000</v>
      </c>
      <c r="F165" s="3">
        <v>30000</v>
      </c>
      <c r="G165" s="3">
        <v>30000</v>
      </c>
      <c r="H165" s="3">
        <f>SUM(B165:G165)</f>
        <v>166948</v>
      </c>
      <c r="I165" s="40"/>
      <c r="J165" s="71" t="s">
        <v>53</v>
      </c>
    </row>
    <row r="166" spans="1:12" x14ac:dyDescent="0.25">
      <c r="A166" s="18" t="s">
        <v>68</v>
      </c>
      <c r="B166" s="4">
        <f t="shared" ref="B166:C166" si="71">SUM(B167:B168)</f>
        <v>39656</v>
      </c>
      <c r="C166" s="4">
        <f t="shared" si="71"/>
        <v>0</v>
      </c>
      <c r="D166" s="4">
        <f>SUM(D167:D168)</f>
        <v>0</v>
      </c>
      <c r="E166" s="4">
        <f>SUM(E167:E168)</f>
        <v>0</v>
      </c>
      <c r="F166" s="4">
        <f>SUM(F167:F168)</f>
        <v>0</v>
      </c>
      <c r="G166" s="4">
        <f>SUM(G167:G168)</f>
        <v>0</v>
      </c>
      <c r="H166" s="4">
        <f t="shared" ref="H166" si="72">SUM(H167:H168)</f>
        <v>39656</v>
      </c>
      <c r="I166" s="39"/>
      <c r="J166" s="71"/>
    </row>
    <row r="167" spans="1:12" x14ac:dyDescent="0.25">
      <c r="A167" s="9" t="s">
        <v>9</v>
      </c>
      <c r="B167" s="3">
        <v>0</v>
      </c>
      <c r="C167" s="3">
        <v>0</v>
      </c>
      <c r="D167" s="3">
        <v>0</v>
      </c>
      <c r="E167" s="3">
        <v>0</v>
      </c>
      <c r="F167" s="3">
        <v>0</v>
      </c>
      <c r="G167" s="3">
        <v>0</v>
      </c>
      <c r="H167" s="3">
        <f>SUM(B167:G167)</f>
        <v>0</v>
      </c>
      <c r="I167" s="40"/>
      <c r="J167" s="71"/>
    </row>
    <row r="168" spans="1:12" x14ac:dyDescent="0.25">
      <c r="A168" s="9" t="s">
        <v>10</v>
      </c>
      <c r="B168" s="3">
        <v>39656</v>
      </c>
      <c r="C168" s="3">
        <v>0</v>
      </c>
      <c r="D168" s="3">
        <v>0</v>
      </c>
      <c r="E168" s="3">
        <v>0</v>
      </c>
      <c r="F168" s="3">
        <v>0</v>
      </c>
      <c r="G168" s="3">
        <v>0</v>
      </c>
      <c r="H168" s="3">
        <f>SUM(B168:G168)</f>
        <v>39656</v>
      </c>
      <c r="I168" s="40"/>
      <c r="J168" s="79" t="s">
        <v>94</v>
      </c>
    </row>
    <row r="169" spans="1:12" s="19" customFormat="1" ht="52.8" x14ac:dyDescent="0.25">
      <c r="A169" s="11" t="s">
        <v>79</v>
      </c>
      <c r="B169" s="4">
        <f t="shared" ref="B169:D169" si="73">SUM(B170:B171)</f>
        <v>128185</v>
      </c>
      <c r="C169" s="4">
        <f t="shared" si="73"/>
        <v>0</v>
      </c>
      <c r="D169" s="4">
        <f t="shared" si="73"/>
        <v>400000</v>
      </c>
      <c r="E169" s="4">
        <f>SUM(E170:E171)</f>
        <v>400000</v>
      </c>
      <c r="F169" s="4">
        <f>SUM(F170:F171)</f>
        <v>0</v>
      </c>
      <c r="G169" s="4">
        <f>SUM(G170:G171)</f>
        <v>0</v>
      </c>
      <c r="H169" s="4">
        <f>SUM(H170:H171)</f>
        <v>928185</v>
      </c>
      <c r="I169" s="39"/>
      <c r="J169" s="79" t="s">
        <v>95</v>
      </c>
    </row>
    <row r="170" spans="1:12" x14ac:dyDescent="0.25">
      <c r="A170" s="9" t="s">
        <v>9</v>
      </c>
      <c r="B170" s="3">
        <v>0</v>
      </c>
      <c r="C170" s="3"/>
      <c r="D170" s="3">
        <v>250000</v>
      </c>
      <c r="E170" s="3">
        <v>250000</v>
      </c>
      <c r="F170" s="3">
        <v>0</v>
      </c>
      <c r="G170" s="3">
        <v>0</v>
      </c>
      <c r="H170" s="3">
        <f>SUM(B170:G170)</f>
        <v>500000</v>
      </c>
      <c r="I170" s="40">
        <v>0.48</v>
      </c>
      <c r="J170" s="71"/>
    </row>
    <row r="171" spans="1:12" ht="14.1" customHeight="1" x14ac:dyDescent="0.25">
      <c r="A171" s="9" t="s">
        <v>10</v>
      </c>
      <c r="B171" s="3">
        <v>128185</v>
      </c>
      <c r="C171" s="3">
        <v>0</v>
      </c>
      <c r="D171" s="3">
        <v>150000</v>
      </c>
      <c r="E171" s="3">
        <v>150000</v>
      </c>
      <c r="F171" s="3">
        <v>0</v>
      </c>
      <c r="G171" s="3">
        <v>0</v>
      </c>
      <c r="H171" s="3">
        <f>SUM(B171:G171)</f>
        <v>428185</v>
      </c>
      <c r="I171" s="40">
        <v>0.52</v>
      </c>
      <c r="J171" s="71"/>
      <c r="K171" s="32"/>
      <c r="L171" s="32"/>
    </row>
    <row r="172" spans="1:12" s="19" customFormat="1" ht="14.1" customHeight="1" x14ac:dyDescent="0.25">
      <c r="A172" s="10" t="s">
        <v>65</v>
      </c>
      <c r="B172" s="4">
        <f t="shared" ref="B172:H172" si="74">SUM(B173:B174)</f>
        <v>0</v>
      </c>
      <c r="C172" s="4">
        <f t="shared" si="74"/>
        <v>0</v>
      </c>
      <c r="D172" s="4">
        <f t="shared" si="74"/>
        <v>500000</v>
      </c>
      <c r="E172" s="4">
        <f>SUM(E173:E174)</f>
        <v>0</v>
      </c>
      <c r="F172" s="4">
        <f>SUM(F173:F174)</f>
        <v>0</v>
      </c>
      <c r="G172" s="4">
        <f>SUM(G173:G174)</f>
        <v>0</v>
      </c>
      <c r="H172" s="4">
        <f t="shared" si="74"/>
        <v>500000</v>
      </c>
      <c r="I172" s="39"/>
      <c r="J172" s="79"/>
      <c r="K172" s="34"/>
      <c r="L172" s="34"/>
    </row>
    <row r="173" spans="1:12" s="19" customFormat="1" ht="51.6" customHeight="1" x14ac:dyDescent="0.25">
      <c r="A173" s="16" t="s">
        <v>9</v>
      </c>
      <c r="B173" s="3"/>
      <c r="C173" s="3"/>
      <c r="D173" s="3"/>
      <c r="E173" s="3"/>
      <c r="F173" s="5"/>
      <c r="G173" s="3"/>
      <c r="H173" s="5">
        <f>SUM(B173:G173)</f>
        <v>0</v>
      </c>
      <c r="I173" s="43"/>
      <c r="J173" s="79" t="s">
        <v>78</v>
      </c>
      <c r="K173" s="34"/>
      <c r="L173" s="34"/>
    </row>
    <row r="174" spans="1:12" s="19" customFormat="1" ht="14.1" customHeight="1" x14ac:dyDescent="0.25">
      <c r="A174" s="16" t="s">
        <v>10</v>
      </c>
      <c r="B174" s="3"/>
      <c r="C174" s="3"/>
      <c r="D174" s="3">
        <v>500000</v>
      </c>
      <c r="E174" s="3"/>
      <c r="F174" s="5"/>
      <c r="G174" s="3"/>
      <c r="H174" s="5">
        <f>SUM(B174:G174)</f>
        <v>500000</v>
      </c>
      <c r="I174" s="43"/>
      <c r="J174" s="79"/>
      <c r="K174" s="34"/>
      <c r="L174" s="34"/>
    </row>
    <row r="175" spans="1:12" x14ac:dyDescent="0.25">
      <c r="A175" s="24" t="s">
        <v>46</v>
      </c>
      <c r="B175" s="25">
        <f t="shared" ref="B175:D175" si="75">SUM(B176:B177)</f>
        <v>0</v>
      </c>
      <c r="C175" s="25">
        <f t="shared" si="75"/>
        <v>50000</v>
      </c>
      <c r="D175" s="25">
        <f t="shared" si="75"/>
        <v>50000</v>
      </c>
      <c r="E175" s="25">
        <f>SUM(E176:E177)</f>
        <v>0</v>
      </c>
      <c r="F175" s="25">
        <f>SUM(F176:F177)</f>
        <v>100000</v>
      </c>
      <c r="G175" s="25">
        <f>SUM(G176:G177)</f>
        <v>500000</v>
      </c>
      <c r="H175" s="25">
        <f>SUM(H176:H177)</f>
        <v>700000</v>
      </c>
      <c r="I175" s="49"/>
      <c r="J175" s="72"/>
    </row>
    <row r="176" spans="1:12" x14ac:dyDescent="0.25">
      <c r="A176" s="23" t="s">
        <v>9</v>
      </c>
      <c r="B176" s="26">
        <f t="shared" ref="B176:H176" si="76">SUM(B179,B182)</f>
        <v>0</v>
      </c>
      <c r="C176" s="26">
        <f t="shared" si="76"/>
        <v>50000</v>
      </c>
      <c r="D176" s="26">
        <f t="shared" si="76"/>
        <v>50000</v>
      </c>
      <c r="E176" s="26">
        <f t="shared" si="76"/>
        <v>0</v>
      </c>
      <c r="F176" s="26">
        <f t="shared" si="76"/>
        <v>0</v>
      </c>
      <c r="G176" s="26">
        <f t="shared" si="76"/>
        <v>0</v>
      </c>
      <c r="H176" s="26">
        <f t="shared" si="76"/>
        <v>100000</v>
      </c>
      <c r="I176" s="42"/>
      <c r="J176" s="71"/>
    </row>
    <row r="177" spans="1:10" x14ac:dyDescent="0.25">
      <c r="A177" s="23" t="s">
        <v>10</v>
      </c>
      <c r="B177" s="26">
        <f>SUM(B180,B183)</f>
        <v>0</v>
      </c>
      <c r="C177" s="26">
        <v>0</v>
      </c>
      <c r="D177" s="26">
        <f>SUM(D180,D183)</f>
        <v>0</v>
      </c>
      <c r="E177" s="26">
        <f>SUM(E180,E183)</f>
        <v>0</v>
      </c>
      <c r="F177" s="26">
        <f>SUM(F180,F183)</f>
        <v>100000</v>
      </c>
      <c r="G177" s="26">
        <f>SUM(G180,G183)</f>
        <v>500000</v>
      </c>
      <c r="H177" s="26">
        <f>SUM(H180,H183)</f>
        <v>600000</v>
      </c>
      <c r="I177" s="42"/>
      <c r="J177" s="71"/>
    </row>
    <row r="178" spans="1:10" x14ac:dyDescent="0.25">
      <c r="A178" s="18" t="s">
        <v>47</v>
      </c>
      <c r="B178" s="27">
        <f>SUM(B179:B180)</f>
        <v>0</v>
      </c>
      <c r="C178" s="27">
        <f t="shared" ref="C178:H178" si="77">SUM(C179:C180)</f>
        <v>50000</v>
      </c>
      <c r="D178" s="27">
        <f t="shared" si="77"/>
        <v>50000</v>
      </c>
      <c r="E178" s="27">
        <f>SUM(E179:E180)</f>
        <v>0</v>
      </c>
      <c r="F178" s="27">
        <f>SUM(F179:F180)</f>
        <v>100000</v>
      </c>
      <c r="G178" s="27">
        <f>SUM(G179:G180)</f>
        <v>500000</v>
      </c>
      <c r="H178" s="27">
        <f t="shared" si="77"/>
        <v>700000</v>
      </c>
      <c r="I178" s="39"/>
      <c r="J178" s="98"/>
    </row>
    <row r="179" spans="1:10" ht="26.4" x14ac:dyDescent="0.25">
      <c r="A179" s="9" t="s">
        <v>9</v>
      </c>
      <c r="B179" s="3">
        <v>0</v>
      </c>
      <c r="C179" s="3">
        <v>50000</v>
      </c>
      <c r="D179" s="3">
        <v>50000</v>
      </c>
      <c r="E179" s="3">
        <v>0</v>
      </c>
      <c r="F179" s="3">
        <v>0</v>
      </c>
      <c r="G179" s="3">
        <v>0</v>
      </c>
      <c r="H179" s="3">
        <f>SUM(B179:G179)</f>
        <v>100000</v>
      </c>
      <c r="I179" s="40"/>
      <c r="J179" s="79" t="s">
        <v>96</v>
      </c>
    </row>
    <row r="180" spans="1:10" x14ac:dyDescent="0.25">
      <c r="A180" s="9" t="s">
        <v>10</v>
      </c>
      <c r="B180" s="3">
        <v>0</v>
      </c>
      <c r="C180" s="3">
        <v>0</v>
      </c>
      <c r="D180" s="3">
        <v>0</v>
      </c>
      <c r="E180" s="3">
        <v>0</v>
      </c>
      <c r="F180" s="3">
        <v>100000</v>
      </c>
      <c r="G180" s="3">
        <v>500000</v>
      </c>
      <c r="H180" s="3">
        <f>SUM(B180:G180)</f>
        <v>600000</v>
      </c>
      <c r="I180" s="40"/>
      <c r="J180" s="71"/>
    </row>
    <row r="181" spans="1:10" s="91" customFormat="1" hidden="1" x14ac:dyDescent="0.25">
      <c r="A181" s="105"/>
      <c r="B181" s="107">
        <f t="shared" ref="B181:H181" si="78">SUM(B182:B183)</f>
        <v>0</v>
      </c>
      <c r="C181" s="107">
        <f t="shared" si="78"/>
        <v>0</v>
      </c>
      <c r="D181" s="107">
        <f t="shared" si="78"/>
        <v>0</v>
      </c>
      <c r="E181" s="107">
        <f>SUM(E182:E183)</f>
        <v>0</v>
      </c>
      <c r="F181" s="107">
        <f>SUM(F182:F183)</f>
        <v>0</v>
      </c>
      <c r="G181" s="107">
        <f>SUM(G182:G183)</f>
        <v>0</v>
      </c>
      <c r="H181" s="107">
        <f t="shared" si="78"/>
        <v>0</v>
      </c>
      <c r="I181" s="47"/>
      <c r="J181" s="98"/>
    </row>
    <row r="182" spans="1:10" hidden="1" x14ac:dyDescent="0.25">
      <c r="A182" s="9" t="s">
        <v>9</v>
      </c>
      <c r="B182" s="55">
        <v>0</v>
      </c>
      <c r="C182" s="3">
        <v>0</v>
      </c>
      <c r="D182" s="3">
        <v>0</v>
      </c>
      <c r="E182" s="3">
        <v>0</v>
      </c>
      <c r="F182" s="3">
        <v>0</v>
      </c>
      <c r="G182" s="3">
        <v>0</v>
      </c>
      <c r="H182" s="55">
        <f>SUM(B182:G182)</f>
        <v>0</v>
      </c>
      <c r="I182" s="40">
        <v>0.85</v>
      </c>
      <c r="J182" s="71"/>
    </row>
    <row r="183" spans="1:10" hidden="1" x14ac:dyDescent="0.25">
      <c r="A183" s="9" t="s">
        <v>10</v>
      </c>
      <c r="B183" s="3">
        <v>0</v>
      </c>
      <c r="C183" s="70">
        <v>0</v>
      </c>
      <c r="D183" s="3">
        <v>0</v>
      </c>
      <c r="E183" s="3">
        <v>0</v>
      </c>
      <c r="F183" s="3">
        <v>0</v>
      </c>
      <c r="G183" s="3">
        <v>0</v>
      </c>
      <c r="H183" s="3">
        <f>SUM(B183:G183)</f>
        <v>0</v>
      </c>
      <c r="I183" s="40">
        <v>0.15</v>
      </c>
      <c r="J183" s="79"/>
    </row>
    <row r="184" spans="1:10" x14ac:dyDescent="0.25">
      <c r="A184" s="127" t="s">
        <v>48</v>
      </c>
      <c r="B184" s="66">
        <f t="shared" ref="B184:D184" si="79">SUM(B185:B186)</f>
        <v>3140463</v>
      </c>
      <c r="C184" s="66">
        <f t="shared" si="79"/>
        <v>4361000</v>
      </c>
      <c r="D184" s="66">
        <f t="shared" si="79"/>
        <v>5677500</v>
      </c>
      <c r="E184" s="66">
        <f>SUM(E185:E186)</f>
        <v>4899500</v>
      </c>
      <c r="F184" s="66">
        <f>SUM(F185:F186)</f>
        <v>3542000</v>
      </c>
      <c r="G184" s="66">
        <f>SUM(G185:G186)</f>
        <v>3327000</v>
      </c>
      <c r="H184" s="66">
        <f>SUM(H185:H186)</f>
        <v>24947463</v>
      </c>
      <c r="I184" s="128"/>
      <c r="J184" s="72"/>
    </row>
    <row r="185" spans="1:10" x14ac:dyDescent="0.25">
      <c r="A185" s="129" t="s">
        <v>9</v>
      </c>
      <c r="B185" s="61">
        <f t="shared" ref="B185:H186" si="80">SUM(B5,B14,B20,B26,B71,B86,B119,B161,B176)</f>
        <v>381741</v>
      </c>
      <c r="C185" s="61">
        <f t="shared" si="80"/>
        <v>2087000</v>
      </c>
      <c r="D185" s="61">
        <f t="shared" si="80"/>
        <v>3062000</v>
      </c>
      <c r="E185" s="61">
        <f t="shared" si="80"/>
        <v>2387000</v>
      </c>
      <c r="F185" s="61">
        <f t="shared" si="80"/>
        <v>1537000</v>
      </c>
      <c r="G185" s="61">
        <f t="shared" si="80"/>
        <v>1037000</v>
      </c>
      <c r="H185" s="61">
        <f t="shared" si="80"/>
        <v>10491741</v>
      </c>
      <c r="I185" s="128"/>
      <c r="J185" s="72"/>
    </row>
    <row r="186" spans="1:10" x14ac:dyDescent="0.25">
      <c r="A186" s="129" t="s">
        <v>10</v>
      </c>
      <c r="B186" s="61">
        <f t="shared" si="80"/>
        <v>2758722</v>
      </c>
      <c r="C186" s="61">
        <f t="shared" si="80"/>
        <v>2274000</v>
      </c>
      <c r="D186" s="61">
        <f t="shared" si="80"/>
        <v>2615500</v>
      </c>
      <c r="E186" s="61">
        <f t="shared" si="80"/>
        <v>2512500</v>
      </c>
      <c r="F186" s="61">
        <f t="shared" si="80"/>
        <v>2005000</v>
      </c>
      <c r="G186" s="61">
        <f t="shared" si="80"/>
        <v>2290000</v>
      </c>
      <c r="H186" s="61">
        <f t="shared" si="80"/>
        <v>14455722</v>
      </c>
      <c r="I186" s="128"/>
      <c r="J186" s="72"/>
    </row>
    <row r="187" spans="1:10" x14ac:dyDescent="0.25">
      <c r="A187" s="84"/>
      <c r="B187" s="85"/>
      <c r="C187" s="85"/>
      <c r="D187" s="85"/>
      <c r="E187" s="85"/>
      <c r="F187" s="85"/>
      <c r="G187" s="85"/>
      <c r="H187" s="85"/>
    </row>
    <row r="188" spans="1:10" x14ac:dyDescent="0.25">
      <c r="A188" s="84"/>
      <c r="B188" s="85"/>
      <c r="C188" s="85"/>
      <c r="D188" s="85"/>
      <c r="E188" s="85"/>
      <c r="F188" s="85"/>
      <c r="G188" s="85"/>
      <c r="H188" s="85"/>
    </row>
    <row r="189" spans="1:10" x14ac:dyDescent="0.25">
      <c r="B189" s="85"/>
      <c r="C189" s="85"/>
      <c r="D189" s="85"/>
      <c r="E189" s="85"/>
      <c r="F189" s="85"/>
      <c r="G189" s="85"/>
      <c r="H189" s="85"/>
    </row>
    <row r="190" spans="1:10" x14ac:dyDescent="0.25">
      <c r="B190" s="85"/>
      <c r="C190" s="85"/>
      <c r="D190" s="85"/>
      <c r="E190" s="85"/>
      <c r="F190" s="85"/>
      <c r="G190" s="85"/>
      <c r="H190" s="85"/>
    </row>
    <row r="191" spans="1:10" x14ac:dyDescent="0.25">
      <c r="B191" s="85"/>
      <c r="C191" s="85"/>
      <c r="D191" s="85"/>
      <c r="E191" s="85"/>
      <c r="F191" s="85"/>
      <c r="G191" s="85"/>
      <c r="H191" s="85"/>
    </row>
    <row r="192" spans="1:10" x14ac:dyDescent="0.25">
      <c r="B192" s="85"/>
      <c r="C192" s="85"/>
      <c r="D192" s="85"/>
      <c r="E192" s="85"/>
      <c r="F192" s="85"/>
      <c r="G192" s="85"/>
      <c r="H192" s="85"/>
    </row>
    <row r="193" spans="1:8" x14ac:dyDescent="0.25">
      <c r="B193" s="85"/>
      <c r="C193" s="85"/>
      <c r="D193" s="85"/>
      <c r="E193" s="85"/>
      <c r="F193" s="85"/>
      <c r="G193" s="85"/>
      <c r="H193" s="85"/>
    </row>
    <row r="194" spans="1:8" x14ac:dyDescent="0.25">
      <c r="A194" s="20"/>
      <c r="B194" s="85"/>
      <c r="C194" s="85"/>
      <c r="D194" s="85"/>
      <c r="E194" s="85"/>
      <c r="F194" s="85"/>
      <c r="G194" s="85"/>
      <c r="H194" s="85"/>
    </row>
    <row r="195" spans="1:8" x14ac:dyDescent="0.25">
      <c r="A195" s="20"/>
    </row>
  </sheetData>
  <mergeCells count="6">
    <mergeCell ref="J98:J99"/>
    <mergeCell ref="J74:J75"/>
    <mergeCell ref="J49:J51"/>
    <mergeCell ref="J52:J54"/>
    <mergeCell ref="J56:J57"/>
    <mergeCell ref="J67:J69"/>
  </mergeCells>
  <phoneticPr fontId="5" type="noConversion"/>
  <pageMargins left="0.25" right="0.25"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Leht1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Lüganuse Vallavalitsus</dc:creator>
  <cp:keywords/>
  <dc:description/>
  <cp:lastModifiedBy>Anu</cp:lastModifiedBy>
  <cp:revision/>
  <cp:lastPrinted>2024-08-05T09:46:55Z</cp:lastPrinted>
  <dcterms:created xsi:type="dcterms:W3CDTF">2023-09-14T11:00:34Z</dcterms:created>
  <dcterms:modified xsi:type="dcterms:W3CDTF">2025-09-12T10:03:14Z</dcterms:modified>
  <cp:category/>
  <cp:contentStatus/>
</cp:coreProperties>
</file>