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5\"/>
    </mc:Choice>
  </mc:AlternateContent>
  <xr:revisionPtr revIDLastSave="0" documentId="13_ncr:1_{F124B2DE-16F6-42A5-AD2E-1CBF93B6A1A7}" xr6:coauthVersionLast="47" xr6:coauthVersionMax="47" xr10:uidLastSave="{00000000-0000-0000-0000-000000000000}"/>
  <bookViews>
    <workbookView xWindow="-28920" yWindow="-105" windowWidth="29040" windowHeight="15840" xr2:uid="{A5499698-D3C9-4322-A2ED-269EA6B1CD75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9" i="1" l="1"/>
  <c r="D120" i="1"/>
  <c r="D118" i="1" s="1"/>
  <c r="D116" i="1"/>
  <c r="D109" i="1" s="1"/>
  <c r="D106" i="1"/>
  <c r="D102" i="1"/>
  <c r="D99" i="1"/>
  <c r="D94" i="1"/>
  <c r="D91" i="1"/>
  <c r="D88" i="1"/>
  <c r="D86" i="1"/>
  <c r="D81" i="1"/>
  <c r="D75" i="1"/>
  <c r="D74" i="1" s="1"/>
  <c r="D70" i="1"/>
  <c r="D66" i="1" s="1"/>
  <c r="D61" i="1"/>
  <c r="D60" i="1" s="1"/>
  <c r="D53" i="1"/>
  <c r="D51" i="1"/>
  <c r="D44" i="1"/>
  <c r="D38" i="1"/>
  <c r="D29" i="1"/>
  <c r="D24" i="1"/>
  <c r="D20" i="1"/>
  <c r="D14" i="1"/>
  <c r="D10" i="1"/>
  <c r="D6" i="1"/>
  <c r="D93" i="1" l="1"/>
  <c r="D78" i="1"/>
  <c r="D19" i="1"/>
  <c r="D5" i="1"/>
  <c r="D43" i="1" l="1"/>
  <c r="D130" i="1" s="1"/>
  <c r="D28" i="1"/>
  <c r="D37" i="1" s="1"/>
</calcChain>
</file>

<file path=xl/sharedStrings.xml><?xml version="1.0" encoding="utf-8"?>
<sst xmlns="http://schemas.openxmlformats.org/spreadsheetml/2006/main" count="243" uniqueCount="239">
  <si>
    <t>Tunnus</t>
  </si>
  <si>
    <t>Kirje nimetus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</si>
  <si>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</si>
  <si>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</si>
  <si>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</si>
  <si>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</si>
  <si>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</si>
  <si>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</si>
  <si>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</si>
  <si>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</si>
  <si>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</si>
  <si>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</si>
  <si>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</si>
  <si>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</si>
  <si>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</si>
  <si>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</si>
  <si>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</si>
  <si>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</si>
  <si>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</si>
  <si>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</si>
  <si>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</si>
  <si>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</si>
  <si>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</si>
  <si>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</si>
  <si>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</si>
  <si>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</si>
  <si>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</si>
  <si>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</si>
  <si>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413</t>
  </si>
  <si>
    <t>Sotsiaalabitoetused ja muud toetused füüsilistele isikutele</t>
  </si>
  <si>
    <t>4500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</si>
  <si>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</si>
  <si>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</si>
  <si>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</si>
  <si>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</si>
  <si>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</si>
  <si>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</si>
  <si>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</si>
  <si>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</si>
  <si>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</si>
  <si>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</si>
  <si>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</si>
  <si>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</si>
  <si>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</si>
  <si>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</si>
  <si>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</si>
  <si>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</si>
  <si>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</si>
  <si>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</si>
  <si>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</si>
  <si>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</si>
  <si>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1501</t>
  </si>
  <si>
    <t>Osaluste soetus (-)</t>
  </si>
  <si>
    <t>655</t>
  </si>
  <si>
    <t>Finantstulud (+)</t>
  </si>
  <si>
    <t>650</t>
  </si>
  <si>
    <t>Finantskulud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</si>
  <si>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</si>
  <si>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</si>
  <si>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</si>
  <si>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</si>
  <si>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</si>
  <si>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</si>
  <si>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</si>
  <si>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</si>
  <si>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</si>
  <si>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</si>
  <si>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</si>
  <si>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</si>
  <si>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</si>
  <si>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</si>
  <si>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</si>
  <si>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</si>
  <si>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</si>
  <si>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</si>
  <si>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01330</t>
  </si>
  <si>
    <t>Muud üldised teenused</t>
  </si>
  <si>
    <t>01600</t>
  </si>
  <si>
    <t xml:space="preserve">Muud üldised valitsussektori teenused  </t>
  </si>
  <si>
    <t>01700</t>
  </si>
  <si>
    <t>Valitsussektori võla teenindamine</t>
  </si>
  <si>
    <t>03</t>
  </si>
  <si>
    <t>Avalik kord ja julgeolek</t>
  </si>
  <si>
    <t>03600</t>
  </si>
  <si>
    <t>Muu avalik kord ja julgeolek kokku</t>
  </si>
  <si>
    <t>04</t>
  </si>
  <si>
    <t>Majandus</t>
  </si>
  <si>
    <t>04210</t>
  </si>
  <si>
    <t>Põllumajandus</t>
  </si>
  <si>
    <t>04510</t>
  </si>
  <si>
    <t>Maanteetransport (vallateede- ja tänavate korrashoid)</t>
  </si>
  <si>
    <t>04512</t>
  </si>
  <si>
    <t>Ühistranspordi korraldus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</si>
  <si>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</si>
  <si>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</si>
  <si>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</si>
  <si>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</si>
  <si>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</si>
  <si>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</si>
  <si>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</si>
  <si>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</si>
  <si>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</si>
  <si>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</si>
  <si>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05100_1</t>
  </si>
  <si>
    <t>Jäätmekäitlus</t>
  </si>
  <si>
    <t>05100_2</t>
  </si>
  <si>
    <t>Erra OJKP</t>
  </si>
  <si>
    <t>05101</t>
  </si>
  <si>
    <t>Avalike alade puhastus</t>
  </si>
  <si>
    <t>05600</t>
  </si>
  <si>
    <t>Muu keskkonnakaitse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</si>
  <si>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</si>
  <si>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</si>
  <si>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</si>
  <si>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</si>
  <si>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</si>
  <si>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</si>
  <si>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</si>
  <si>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</si>
  <si>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</si>
  <si>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</si>
  <si>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06605_1</t>
  </si>
  <si>
    <t>06605_3</t>
  </si>
  <si>
    <t>Kiviõli saunad</t>
  </si>
  <si>
    <t>06605_6</t>
  </si>
  <si>
    <t>Lüganuse valla majanduskeskus</t>
  </si>
  <si>
    <t>07</t>
  </si>
  <si>
    <t>Tervishoid</t>
  </si>
  <si>
    <t>07210</t>
  </si>
  <si>
    <t>Üldmeditsiiniteenused</t>
  </si>
  <si>
    <t>07210_2</t>
  </si>
  <si>
    <t>Püssi perearstikabinet</t>
  </si>
  <si>
    <t>07600</t>
  </si>
  <si>
    <t>Muu tervishoid (Tervishoiu haldamine)</t>
  </si>
  <si>
    <t>08</t>
  </si>
  <si>
    <t>Vaba aeg, kultuur ja religioon</t>
  </si>
  <si>
    <t>08102</t>
  </si>
  <si>
    <t xml:space="preserve">Sporditegevus </t>
  </si>
  <si>
    <t>08103</t>
  </si>
  <si>
    <t>Puhkepargid ja -baasid</t>
  </si>
  <si>
    <t>08107</t>
  </si>
  <si>
    <t>Noorsootöö ja noortekeskused</t>
  </si>
  <si>
    <t>08107_3</t>
  </si>
  <si>
    <t>Lüganuse Noortemaja</t>
  </si>
  <si>
    <t>08107_5</t>
  </si>
  <si>
    <t>Kiviõli Noortekeskus</t>
  </si>
  <si>
    <t>08107_9</t>
  </si>
  <si>
    <t>Noorsootöö arendamine</t>
  </si>
  <si>
    <t>08109</t>
  </si>
  <si>
    <t>Vaba aja tegevused</t>
  </si>
  <si>
    <t>08201</t>
  </si>
  <si>
    <t>Raamatukogud</t>
  </si>
  <si>
    <t>08201_1</t>
  </si>
  <si>
    <t>Lüganuse Valla Raamatukogu</t>
  </si>
  <si>
    <t>08202</t>
  </si>
  <si>
    <t>Rahva- ja kultuurimajad</t>
  </si>
  <si>
    <t>08202_1</t>
  </si>
  <si>
    <t>Lüganuse Kultuurikeskus</t>
  </si>
  <si>
    <t>08300</t>
  </si>
  <si>
    <t>Ringhäälingu- ja kirjastamisteenused</t>
  </si>
  <si>
    <t>08600</t>
  </si>
  <si>
    <t>Muu vabaaeg, kultuur, religioon</t>
  </si>
  <si>
    <t>08600_3</t>
  </si>
  <si>
    <t xml:space="preserve">Muu vabaaeg, kultuur, religioon </t>
  </si>
  <si>
    <t>09</t>
  </si>
  <si>
    <t>Haridus</t>
  </si>
  <si>
    <t>09110</t>
  </si>
  <si>
    <t>Alusharidus (lasteaiad)</t>
  </si>
  <si>
    <t>09110_1</t>
  </si>
  <si>
    <t>Marjakese Lasteaed VE</t>
  </si>
  <si>
    <t>09110_3</t>
  </si>
  <si>
    <t>Maidla Kooli lasteasutus VE</t>
  </si>
  <si>
    <t>09110_5</t>
  </si>
  <si>
    <t>Kiviõli linna lasteaed Kannike VE</t>
  </si>
  <si>
    <t>09110_9</t>
  </si>
  <si>
    <t>Lasteaiateenuse ostmise kulud</t>
  </si>
  <si>
    <t>09212</t>
  </si>
  <si>
    <t>Põhikoolid/Põhihariduse otsekulud</t>
  </si>
  <si>
    <t>09212_1</t>
  </si>
  <si>
    <t>Maidla Kool VE</t>
  </si>
  <si>
    <t>09212_11</t>
  </si>
  <si>
    <t>Õpilaskoha teenuse ostmise kulud</t>
  </si>
  <si>
    <t>09510</t>
  </si>
  <si>
    <t xml:space="preserve">Noorte huviharidus ja huvitegevus </t>
  </si>
  <si>
    <t>09510_3</t>
  </si>
  <si>
    <t>Kiviõli Kunstide Kool VE</t>
  </si>
  <si>
    <t>09510_5</t>
  </si>
  <si>
    <t>Huvihariduse teenuse ostmise kulud</t>
  </si>
  <si>
    <t>09600</t>
  </si>
  <si>
    <t>Koolitransport</t>
  </si>
  <si>
    <t>09601</t>
  </si>
  <si>
    <t>Koolitoit</t>
  </si>
  <si>
    <t>09601_8</t>
  </si>
  <si>
    <t>Maidla Kool VE (toitlustamine)</t>
  </si>
  <si>
    <t>09609</t>
  </si>
  <si>
    <t>Muud hariduse abiteenused</t>
  </si>
  <si>
    <t>10</t>
  </si>
  <si>
    <t>Sotsiaalne kaitse</t>
  </si>
  <si>
    <t>10121</t>
  </si>
  <si>
    <t>Muu puuetega inimeste sotsiaalne kaitse</t>
  </si>
  <si>
    <t>10123</t>
  </si>
  <si>
    <t>Puudega inimese tugiisikuteenus</t>
  </si>
  <si>
    <t>10124</t>
  </si>
  <si>
    <t>Puudega täisealise isiku hooldus</t>
  </si>
  <si>
    <t>10125</t>
  </si>
  <si>
    <t>Puudega inimese isikliku abistaja teenus</t>
  </si>
  <si>
    <t>10126</t>
  </si>
  <si>
    <t>Puudega lapse lapsehoiuteenus</t>
  </si>
  <si>
    <t>10127</t>
  </si>
  <si>
    <t>Puudega inimese sotsiaaltransporditeenus</t>
  </si>
  <si>
    <t>10200</t>
  </si>
  <si>
    <t>Väljaspool kodu osutatav üldhooldusteenus</t>
  </si>
  <si>
    <t>10200_1</t>
  </si>
  <si>
    <t>10201</t>
  </si>
  <si>
    <t>Muu eakate sotsiaalne kaitse</t>
  </si>
  <si>
    <t>10201_0</t>
  </si>
  <si>
    <t>10201_1</t>
  </si>
  <si>
    <t>Lüganuse Valla Päevakeskused</t>
  </si>
  <si>
    <t>10400</t>
  </si>
  <si>
    <t>Asendus- ja järelhooldus</t>
  </si>
  <si>
    <t>10402</t>
  </si>
  <si>
    <t>Muu perekondade ja laste sotsiaalne kaitse</t>
  </si>
  <si>
    <t>10403</t>
  </si>
  <si>
    <t>Lapse tugiisikuteenus</t>
  </si>
  <si>
    <t>10404</t>
  </si>
  <si>
    <t>Turvakoduteenus</t>
  </si>
  <si>
    <t>10600</t>
  </si>
  <si>
    <t>Eluasemeteenused sotsiaalsetele riskirühmadele</t>
  </si>
  <si>
    <t>10702</t>
  </si>
  <si>
    <t>Muu sotsiaalsete riskirühmade kaitse</t>
  </si>
  <si>
    <t>10704</t>
  </si>
  <si>
    <t>Võlanõustamisteenus</t>
  </si>
  <si>
    <t>10900</t>
  </si>
  <si>
    <t>Muu sotsiaalne kaitse, sh. sotsiaalse kaitse haldus</t>
  </si>
  <si>
    <t>Tasakaalu kontroll</t>
  </si>
  <si>
    <t>Kontroll: majandusliku sisu ja tegevusalade võrdlus</t>
  </si>
  <si>
    <t>Lüganuse valla 2025.a eelarve</t>
  </si>
  <si>
    <t>EELNÕU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</si>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</sst>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sz val="8"/>
      <color rgb="FF000000"/>
      <name val="Arial"/>
      <family val="2"/>
    </font>
    <font>
      <i/>
      <sz val="8"/>
      <color rgb="FF000000"/>
      <name val="Arial"/>
      <family val="2"/>
      <charset val="186"/>
    </font>
    <font>
      <sz val="8"/>
      <color rgb="FF000000"/>
      <name val="Arial"/>
      <family val="2"/>
    </font>
    <font>
      <i/>
      <sz val="11"/>
      <color theme="1"/>
      <name val="Calibri"/>
      <family val="2"/>
      <charset val="186"/>
      <scheme val="minor"/>
    </font>
    <font>
      <i/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wrapText="1"/>
    </xf>
    <xf numFmtId="0" fontId="8" fillId="0" borderId="0" xfId="0" applyFont="1" applyAlignment="1">
      <alignment vertical="top"/>
    </xf>
    <xf numFmtId="49" fontId="2" fillId="0" borderId="0" xfId="0" applyNumberFormat="1" applyFont="1" applyAlignment="1">
      <alignment horizontal="left" vertical="top" wrapText="1"/>
    </xf>
    <xf numFmtId="4" fontId="2" fillId="0" borderId="8" xfId="0" applyNumberFormat="1" applyFont="1" applyBorder="1" applyAlignment="1">
      <alignment horizontal="right"/>
    </xf>
    <xf numFmtId="49" fontId="6" fillId="0" borderId="7" xfId="0" applyNumberFormat="1" applyFont="1" applyBorder="1" applyAlignment="1">
      <alignment horizontal="left" wrapText="1"/>
    </xf>
    <xf numFmtId="4" fontId="6" fillId="0" borderId="8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left" wrapText="1"/>
    </xf>
    <xf numFmtId="4" fontId="4" fillId="0" borderId="4" xfId="0" applyNumberFormat="1" applyFont="1" applyBorder="1" applyAlignment="1">
      <alignment horizontal="right"/>
    </xf>
    <xf numFmtId="49" fontId="2" fillId="0" borderId="10" xfId="0" applyNumberFormat="1" applyFont="1" applyBorder="1" applyAlignment="1">
      <alignment horizontal="left" wrapText="1"/>
    </xf>
    <xf numFmtId="4" fontId="7" fillId="0" borderId="11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left" wrapText="1"/>
    </xf>
    <xf numFmtId="4" fontId="4" fillId="0" borderId="8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left" wrapText="1"/>
    </xf>
    <xf numFmtId="4" fontId="2" fillId="0" borderId="6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left" wrapText="1"/>
    </xf>
    <xf numFmtId="4" fontId="4" fillId="0" borderId="6" xfId="0" applyNumberFormat="1" applyFont="1" applyBorder="1" applyAlignment="1">
      <alignment horizontal="right"/>
    </xf>
    <xf numFmtId="4" fontId="2" fillId="0" borderId="8" xfId="0" applyNumberFormat="1" applyFont="1" applyBorder="1"/>
    <xf numFmtId="4" fontId="2" fillId="0" borderId="9" xfId="0" applyNumberFormat="1" applyFont="1" applyBorder="1"/>
    <xf numFmtId="4" fontId="5" fillId="0" borderId="8" xfId="0" applyNumberFormat="1" applyFont="1" applyBorder="1"/>
    <xf numFmtId="4" fontId="3" fillId="0" borderId="0" xfId="0" applyNumberFormat="1" applyFont="1"/>
    <xf numFmtId="49" fontId="6" fillId="0" borderId="0" xfId="0" applyNumberFormat="1" applyFont="1" applyAlignment="1">
      <alignment horizontal="left" wrapText="1"/>
    </xf>
    <xf numFmtId="4" fontId="9" fillId="0" borderId="0" xfId="0" applyNumberFormat="1" applyFont="1"/>
    <xf numFmtId="4" fontId="6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02E05-4043-40AA-82CB-0B7631A3D15F}">
  <dimension ref="B1:D130"/>
  <sheetViews>
    <sheetView tabSelected="1" workbookViewId="0">
      <selection activeCell="D130" sqref="D130"/>
    </sheetView>
  </sheetViews>
  <sheetFormatPr defaultColWidth="9.1796875" defaultRowHeight="14.5" x14ac:dyDescent="0.35"/>
  <cols>
    <col min="1" max="1" width="9.1796875" style="1"/>
    <col min="2" max="2" width="8.54296875" style="1" bestFit="1" customWidth="1"/>
    <col min="3" max="3" width="39.54296875" style="1" customWidth="1"/>
    <col min="4" max="4" width="10.90625" style="1" customWidth="1"/>
    <col min="5" max="16384" width="9.1796875" style="1"/>
  </cols>
  <sheetData>
    <row r="1" spans="2:4" x14ac:dyDescent="0.25">
      <c r="D1" s="26" t="s">
        <v>237</v>
      </c>
    </row>
    <row r="2" spans="2:4" ht="15.5" x14ac:dyDescent="0.35">
      <c r="B2" s="30" t="s">
        <v>236</v>
      </c>
      <c r="C2" s="30"/>
      <c r="D2" s="30"/>
    </row>
    <row r="3" spans="2:4" x14ac:dyDescent="0.35">
      <c r="B3" s="2"/>
      <c r="C3" s="2"/>
      <c r="D3" s="2"/>
    </row>
    <row r="4" spans="2:4" ht="45" customHeight="1" thickBot="1" x14ac:dyDescent="0.4">
      <c r="B4" s="3" t="s">
        <v>0</v>
      </c>
      <c r="C4" s="4" t="s">
        <v>1</v>
      </c>
      <c r="D4" s="5" t="s">
        <v>238</v>
      </c>
    </row>
    <row r="5" spans="2:4" ht="13.5" customHeight="1" thickBot="1" x14ac:dyDescent="0.3">
      <c r="B5" s="13"/>
      <c r="C5" s="13" t="s">
        <v>2</v>
      </c>
      <c r="D5" s="14">
        <f t="shared" ref="D5" si="0">D6+D9+D10+D14</f>
        <v>12687567</v>
      </c>
    </row>
    <row r="6" spans="2:4" ht="13.5" customHeight="1" x14ac:dyDescent="0.25">
      <c r="B6" s="21" t="s">
        <v>3</v>
      </c>
      <c r="C6" s="21" t="s">
        <v>4</v>
      </c>
      <c r="D6" s="22">
        <f t="shared" ref="D6" si="1">SUM(D7:D8)</f>
        <v>8957889</v>
      </c>
    </row>
    <row r="7" spans="2:4" ht="13.5" customHeight="1" x14ac:dyDescent="0.2">
      <c r="B7" s="6" t="s">
        <v>5</v>
      </c>
      <c r="C7" s="6" t="s">
        <v>6</v>
      </c>
      <c r="D7" s="23">
        <v>8630889</v>
      </c>
    </row>
    <row r="8" spans="2:4" ht="13.5" customHeight="1" thickBot="1" x14ac:dyDescent="0.25">
      <c r="B8" s="6" t="s">
        <v>7</v>
      </c>
      <c r="C8" s="6" t="s">
        <v>8</v>
      </c>
      <c r="D8" s="24">
        <v>327000</v>
      </c>
    </row>
    <row r="9" spans="2:4" ht="13.5" customHeight="1" thickBot="1" x14ac:dyDescent="0.3">
      <c r="B9" s="13" t="s">
        <v>9</v>
      </c>
      <c r="C9" s="13" t="s">
        <v>10</v>
      </c>
      <c r="D9" s="25">
        <v>555431</v>
      </c>
    </row>
    <row r="10" spans="2:4" ht="13.5" customHeight="1" thickBot="1" x14ac:dyDescent="0.3">
      <c r="B10" s="13"/>
      <c r="C10" s="13" t="s">
        <v>11</v>
      </c>
      <c r="D10" s="14">
        <f t="shared" ref="D10" si="2">SUM(D11:D13)</f>
        <v>2222874</v>
      </c>
    </row>
    <row r="11" spans="2:4" ht="13.5" customHeight="1" x14ac:dyDescent="0.2">
      <c r="B11" s="6" t="s">
        <v>12</v>
      </c>
      <c r="C11" s="6" t="s">
        <v>13</v>
      </c>
      <c r="D11" s="9">
        <v>1922874</v>
      </c>
    </row>
    <row r="12" spans="2:4" ht="13.5" customHeight="1" x14ac:dyDescent="0.2">
      <c r="B12" s="6" t="s">
        <v>14</v>
      </c>
      <c r="C12" s="6" t="s">
        <v>15</v>
      </c>
      <c r="D12" s="9">
        <v>300000</v>
      </c>
    </row>
    <row r="13" spans="2:4" ht="13.5" customHeight="1" thickBot="1" x14ac:dyDescent="0.25">
      <c r="B13" s="6" t="s">
        <v>16</v>
      </c>
      <c r="C13" s="6" t="s">
        <v>17</v>
      </c>
      <c r="D13" s="9">
        <v>0</v>
      </c>
    </row>
    <row r="14" spans="2:4" ht="13.5" customHeight="1" thickBot="1" x14ac:dyDescent="0.3">
      <c r="B14" s="13"/>
      <c r="C14" s="13" t="s">
        <v>18</v>
      </c>
      <c r="D14" s="14">
        <f>SUM(D15:D18)</f>
        <v>951373</v>
      </c>
    </row>
    <row r="15" spans="2:4" ht="23.5" customHeight="1" x14ac:dyDescent="0.2">
      <c r="B15" s="6" t="s">
        <v>19</v>
      </c>
      <c r="C15" s="6" t="s">
        <v>20</v>
      </c>
      <c r="D15" s="9">
        <v>650182</v>
      </c>
    </row>
    <row r="16" spans="2:4" ht="23" customHeight="1" x14ac:dyDescent="0.2">
      <c r="B16" s="6" t="s">
        <v>21</v>
      </c>
      <c r="C16" s="6" t="s">
        <v>22</v>
      </c>
      <c r="D16" s="9">
        <v>142925</v>
      </c>
    </row>
    <row r="17" spans="2:4" ht="13.5" customHeight="1" x14ac:dyDescent="0.2">
      <c r="B17" s="6" t="s">
        <v>23</v>
      </c>
      <c r="C17" s="6" t="s">
        <v>24</v>
      </c>
      <c r="D17" s="9">
        <v>153266</v>
      </c>
    </row>
    <row r="18" spans="2:4" ht="13.5" customHeight="1" thickBot="1" x14ac:dyDescent="0.25">
      <c r="B18" s="6" t="s">
        <v>25</v>
      </c>
      <c r="C18" s="6" t="s">
        <v>18</v>
      </c>
      <c r="D18" s="9">
        <v>5000</v>
      </c>
    </row>
    <row r="19" spans="2:4" ht="13.5" customHeight="1" thickBot="1" x14ac:dyDescent="0.3">
      <c r="B19" s="13"/>
      <c r="C19" s="13" t="s">
        <v>26</v>
      </c>
      <c r="D19" s="14">
        <f t="shared" ref="D19" si="3">D20+D24</f>
        <v>11530014</v>
      </c>
    </row>
    <row r="20" spans="2:4" ht="13.5" customHeight="1" thickBot="1" x14ac:dyDescent="0.3">
      <c r="B20" s="13"/>
      <c r="C20" s="13" t="s">
        <v>27</v>
      </c>
      <c r="D20" s="14">
        <f t="shared" ref="D20" si="4">SUM(D21:D23)</f>
        <v>2196705</v>
      </c>
    </row>
    <row r="21" spans="2:4" ht="13.5" customHeight="1" x14ac:dyDescent="0.2">
      <c r="B21" s="6" t="s">
        <v>28</v>
      </c>
      <c r="C21" s="6" t="s">
        <v>29</v>
      </c>
      <c r="D21" s="9">
        <v>1847790</v>
      </c>
    </row>
    <row r="22" spans="2:4" ht="13.5" customHeight="1" x14ac:dyDescent="0.2">
      <c r="B22" s="6" t="s">
        <v>30</v>
      </c>
      <c r="C22" s="6" t="s">
        <v>31</v>
      </c>
      <c r="D22" s="9">
        <v>309625</v>
      </c>
    </row>
    <row r="23" spans="2:4" ht="13.5" customHeight="1" thickBot="1" x14ac:dyDescent="0.25">
      <c r="B23" s="6" t="s">
        <v>32</v>
      </c>
      <c r="C23" s="6" t="s">
        <v>33</v>
      </c>
      <c r="D23" s="9">
        <v>39290</v>
      </c>
    </row>
    <row r="24" spans="2:4" ht="13.5" customHeight="1" thickBot="1" x14ac:dyDescent="0.3">
      <c r="B24" s="13"/>
      <c r="C24" s="13" t="s">
        <v>34</v>
      </c>
      <c r="D24" s="14">
        <f t="shared" ref="D24" si="5">SUM(D25:D27)</f>
        <v>9333309</v>
      </c>
    </row>
    <row r="25" spans="2:4" ht="13.5" customHeight="1" x14ac:dyDescent="0.2">
      <c r="B25" s="6" t="s">
        <v>35</v>
      </c>
      <c r="C25" s="6" t="s">
        <v>36</v>
      </c>
      <c r="D25" s="9">
        <v>5860866</v>
      </c>
    </row>
    <row r="26" spans="2:4" ht="13.5" customHeight="1" x14ac:dyDescent="0.2">
      <c r="B26" s="6" t="s">
        <v>37</v>
      </c>
      <c r="C26" s="6" t="s">
        <v>38</v>
      </c>
      <c r="D26" s="9">
        <v>3365443</v>
      </c>
    </row>
    <row r="27" spans="2:4" ht="13.5" customHeight="1" thickBot="1" x14ac:dyDescent="0.25">
      <c r="B27" s="6" t="s">
        <v>39</v>
      </c>
      <c r="C27" s="6" t="s">
        <v>40</v>
      </c>
      <c r="D27" s="9">
        <v>107000</v>
      </c>
    </row>
    <row r="28" spans="2:4" ht="13.5" customHeight="1" thickBot="1" x14ac:dyDescent="0.3">
      <c r="B28" s="13"/>
      <c r="C28" s="13" t="s">
        <v>41</v>
      </c>
      <c r="D28" s="14">
        <f>D5-D19</f>
        <v>1157553</v>
      </c>
    </row>
    <row r="29" spans="2:4" ht="13.5" customHeight="1" thickBot="1" x14ac:dyDescent="0.3">
      <c r="B29" s="13"/>
      <c r="C29" s="13" t="s">
        <v>42</v>
      </c>
      <c r="D29" s="14">
        <f t="shared" ref="D29" si="6">SUM(D30:D36)</f>
        <v>-2230276</v>
      </c>
    </row>
    <row r="30" spans="2:4" ht="13.5" customHeight="1" x14ac:dyDescent="0.2">
      <c r="B30" s="6" t="s">
        <v>43</v>
      </c>
      <c r="C30" s="6" t="s">
        <v>44</v>
      </c>
      <c r="D30" s="9">
        <v>60000</v>
      </c>
    </row>
    <row r="31" spans="2:4" ht="13.5" customHeight="1" x14ac:dyDescent="0.2">
      <c r="B31" s="6" t="s">
        <v>45</v>
      </c>
      <c r="C31" s="6" t="s">
        <v>46</v>
      </c>
      <c r="D31" s="9">
        <v>-1357631</v>
      </c>
    </row>
    <row r="32" spans="2:4" ht="13.5" customHeight="1" x14ac:dyDescent="0.2">
      <c r="B32" s="6" t="s">
        <v>47</v>
      </c>
      <c r="C32" s="6" t="s">
        <v>48</v>
      </c>
      <c r="D32" s="9">
        <v>0</v>
      </c>
    </row>
    <row r="33" spans="2:4" ht="13.5" customHeight="1" x14ac:dyDescent="0.2">
      <c r="B33" s="6" t="s">
        <v>49</v>
      </c>
      <c r="C33" s="6" t="s">
        <v>50</v>
      </c>
      <c r="D33" s="9">
        <v>-669000</v>
      </c>
    </row>
    <row r="34" spans="2:4" ht="13.5" customHeight="1" x14ac:dyDescent="0.2">
      <c r="B34" s="6" t="s">
        <v>51</v>
      </c>
      <c r="C34" s="6" t="s">
        <v>52</v>
      </c>
      <c r="D34" s="9">
        <v>0</v>
      </c>
    </row>
    <row r="35" spans="2:4" ht="13.5" customHeight="1" x14ac:dyDescent="0.2">
      <c r="B35" s="6" t="s">
        <v>53</v>
      </c>
      <c r="C35" s="6" t="s">
        <v>54</v>
      </c>
      <c r="D35" s="9">
        <v>200</v>
      </c>
    </row>
    <row r="36" spans="2:4" ht="13.5" customHeight="1" thickBot="1" x14ac:dyDescent="0.25">
      <c r="B36" s="6" t="s">
        <v>55</v>
      </c>
      <c r="C36" s="6" t="s">
        <v>56</v>
      </c>
      <c r="D36" s="9">
        <v>-263845</v>
      </c>
    </row>
    <row r="37" spans="2:4" ht="13.5" customHeight="1" thickBot="1" x14ac:dyDescent="0.3">
      <c r="B37" s="13"/>
      <c r="C37" s="13" t="s">
        <v>57</v>
      </c>
      <c r="D37" s="14">
        <f t="shared" ref="D37" si="7">D28+D29</f>
        <v>-1072723</v>
      </c>
    </row>
    <row r="38" spans="2:4" ht="13.5" customHeight="1" thickBot="1" x14ac:dyDescent="0.3">
      <c r="B38" s="13"/>
      <c r="C38" s="13" t="s">
        <v>58</v>
      </c>
      <c r="D38" s="14">
        <f t="shared" ref="D38" si="8">SUM(D39:D40)</f>
        <v>882723</v>
      </c>
    </row>
    <row r="39" spans="2:4" ht="13.5" customHeight="1" x14ac:dyDescent="0.2">
      <c r="B39" s="6" t="s">
        <v>59</v>
      </c>
      <c r="C39" s="6" t="s">
        <v>60</v>
      </c>
      <c r="D39" s="9">
        <v>1572723</v>
      </c>
    </row>
    <row r="40" spans="2:4" ht="13.5" customHeight="1" thickBot="1" x14ac:dyDescent="0.25">
      <c r="B40" s="6" t="s">
        <v>61</v>
      </c>
      <c r="C40" s="6" t="s">
        <v>62</v>
      </c>
      <c r="D40" s="9">
        <v>-690000</v>
      </c>
    </row>
    <row r="41" spans="2:4" ht="25.5" customHeight="1" thickBot="1" x14ac:dyDescent="0.3">
      <c r="B41" s="13" t="s">
        <v>63</v>
      </c>
      <c r="C41" s="13" t="s">
        <v>64</v>
      </c>
      <c r="D41" s="14">
        <v>-190000</v>
      </c>
    </row>
    <row r="42" spans="2:4" ht="25" customHeight="1" thickBot="1" x14ac:dyDescent="0.3">
      <c r="B42" s="13"/>
      <c r="C42" s="13" t="s">
        <v>65</v>
      </c>
      <c r="D42" s="14">
        <v>0</v>
      </c>
    </row>
    <row r="43" spans="2:4" ht="26" customHeight="1" thickBot="1" x14ac:dyDescent="0.3">
      <c r="B43" s="17"/>
      <c r="C43" s="17" t="s">
        <v>66</v>
      </c>
      <c r="D43" s="18">
        <f>D44+D51+D53+D60+D66+D78+D74+D93+D109</f>
        <v>13820490</v>
      </c>
    </row>
    <row r="44" spans="2:4" ht="13.5" customHeight="1" thickBot="1" x14ac:dyDescent="0.3">
      <c r="B44" s="13" t="s">
        <v>67</v>
      </c>
      <c r="C44" s="13" t="s">
        <v>68</v>
      </c>
      <c r="D44" s="14">
        <f t="shared" ref="D44" si="9">SUM(D45:D50)</f>
        <v>1415044</v>
      </c>
    </row>
    <row r="45" spans="2:4" ht="13.5" customHeight="1" x14ac:dyDescent="0.2">
      <c r="B45" s="6" t="s">
        <v>69</v>
      </c>
      <c r="C45" s="6" t="s">
        <v>70</v>
      </c>
      <c r="D45" s="9">
        <v>99768</v>
      </c>
    </row>
    <row r="46" spans="2:4" ht="13.5" customHeight="1" x14ac:dyDescent="0.2">
      <c r="B46" s="6" t="s">
        <v>71</v>
      </c>
      <c r="C46" s="6" t="s">
        <v>72</v>
      </c>
      <c r="D46" s="9">
        <v>881311</v>
      </c>
    </row>
    <row r="47" spans="2:4" ht="13.5" customHeight="1" x14ac:dyDescent="0.2">
      <c r="B47" s="6" t="s">
        <v>73</v>
      </c>
      <c r="C47" s="6" t="s">
        <v>74</v>
      </c>
      <c r="D47" s="9">
        <v>50000</v>
      </c>
    </row>
    <row r="48" spans="2:4" ht="13.5" customHeight="1" x14ac:dyDescent="0.2">
      <c r="B48" s="6" t="s">
        <v>75</v>
      </c>
      <c r="C48" s="6" t="s">
        <v>76</v>
      </c>
      <c r="D48" s="9">
        <v>30000</v>
      </c>
    </row>
    <row r="49" spans="2:4" ht="13.5" customHeight="1" x14ac:dyDescent="0.2">
      <c r="B49" s="6" t="s">
        <v>77</v>
      </c>
      <c r="C49" s="6" t="s">
        <v>78</v>
      </c>
      <c r="D49" s="9">
        <v>90120</v>
      </c>
    </row>
    <row r="50" spans="2:4" ht="13.5" customHeight="1" thickBot="1" x14ac:dyDescent="0.25">
      <c r="B50" s="6" t="s">
        <v>79</v>
      </c>
      <c r="C50" s="6" t="s">
        <v>80</v>
      </c>
      <c r="D50" s="9">
        <v>263845</v>
      </c>
    </row>
    <row r="51" spans="2:4" ht="13.5" customHeight="1" thickBot="1" x14ac:dyDescent="0.3">
      <c r="B51" s="13" t="s">
        <v>81</v>
      </c>
      <c r="C51" s="13" t="s">
        <v>82</v>
      </c>
      <c r="D51" s="14">
        <f t="shared" ref="D51" si="10">SUM(D52:D52)</f>
        <v>15000</v>
      </c>
    </row>
    <row r="52" spans="2:4" ht="13.5" customHeight="1" thickBot="1" x14ac:dyDescent="0.25">
      <c r="B52" s="6" t="s">
        <v>83</v>
      </c>
      <c r="C52" s="6" t="s">
        <v>84</v>
      </c>
      <c r="D52" s="9">
        <v>15000</v>
      </c>
    </row>
    <row r="53" spans="2:4" ht="13.5" customHeight="1" thickBot="1" x14ac:dyDescent="0.3">
      <c r="B53" s="13" t="s">
        <v>85</v>
      </c>
      <c r="C53" s="13" t="s">
        <v>86</v>
      </c>
      <c r="D53" s="14">
        <f>SUM(D54:D59)</f>
        <v>1224541</v>
      </c>
    </row>
    <row r="54" spans="2:4" ht="13.5" customHeight="1" x14ac:dyDescent="0.2">
      <c r="B54" s="6" t="s">
        <v>87</v>
      </c>
      <c r="C54" s="6" t="s">
        <v>88</v>
      </c>
      <c r="D54" s="9">
        <v>3000</v>
      </c>
    </row>
    <row r="55" spans="2:4" ht="13.5" customHeight="1" x14ac:dyDescent="0.2">
      <c r="B55" s="6" t="s">
        <v>89</v>
      </c>
      <c r="C55" s="6" t="s">
        <v>90</v>
      </c>
      <c r="D55" s="9">
        <v>492538</v>
      </c>
    </row>
    <row r="56" spans="2:4" ht="13.5" customHeight="1" x14ac:dyDescent="0.2">
      <c r="B56" s="6" t="s">
        <v>91</v>
      </c>
      <c r="C56" s="6" t="s">
        <v>92</v>
      </c>
      <c r="D56" s="9">
        <v>60000</v>
      </c>
    </row>
    <row r="57" spans="2:4" ht="13.5" customHeight="1" x14ac:dyDescent="0.2">
      <c r="B57" s="6" t="s">
        <v>93</v>
      </c>
      <c r="C57" s="6" t="s">
        <v>94</v>
      </c>
      <c r="D57" s="9">
        <v>187625</v>
      </c>
    </row>
    <row r="58" spans="2:4" ht="13.5" customHeight="1" x14ac:dyDescent="0.2">
      <c r="B58" s="6" t="s">
        <v>95</v>
      </c>
      <c r="C58" s="6" t="s">
        <v>96</v>
      </c>
      <c r="D58" s="9">
        <v>52500</v>
      </c>
    </row>
    <row r="59" spans="2:4" ht="13.5" customHeight="1" thickBot="1" x14ac:dyDescent="0.25">
      <c r="B59" s="6" t="s">
        <v>97</v>
      </c>
      <c r="C59" s="6" t="s">
        <v>98</v>
      </c>
      <c r="D59" s="9">
        <v>428878</v>
      </c>
    </row>
    <row r="60" spans="2:4" ht="13.5" customHeight="1" thickBot="1" x14ac:dyDescent="0.3">
      <c r="B60" s="13" t="s">
        <v>99</v>
      </c>
      <c r="C60" s="13" t="s">
        <v>100</v>
      </c>
      <c r="D60" s="14">
        <f>SUM(D61,D64,D65)</f>
        <v>545000</v>
      </c>
    </row>
    <row r="61" spans="2:4" ht="13.5" customHeight="1" x14ac:dyDescent="0.2">
      <c r="B61" s="6" t="s">
        <v>101</v>
      </c>
      <c r="C61" s="6" t="s">
        <v>102</v>
      </c>
      <c r="D61" s="9">
        <f t="shared" ref="D61" si="11">SUM(D62:D63)</f>
        <v>85000</v>
      </c>
    </row>
    <row r="62" spans="2:4" ht="13.5" customHeight="1" x14ac:dyDescent="0.2">
      <c r="B62" s="10" t="s">
        <v>103</v>
      </c>
      <c r="C62" s="10" t="s">
        <v>104</v>
      </c>
      <c r="D62" s="11">
        <v>65000</v>
      </c>
    </row>
    <row r="63" spans="2:4" ht="13.5" customHeight="1" x14ac:dyDescent="0.2">
      <c r="B63" s="10" t="s">
        <v>105</v>
      </c>
      <c r="C63" s="10" t="s">
        <v>106</v>
      </c>
      <c r="D63" s="11">
        <v>20000</v>
      </c>
    </row>
    <row r="64" spans="2:4" ht="13.5" customHeight="1" x14ac:dyDescent="0.2">
      <c r="B64" s="6" t="s">
        <v>107</v>
      </c>
      <c r="C64" s="6" t="s">
        <v>108</v>
      </c>
      <c r="D64" s="12">
        <v>410000</v>
      </c>
    </row>
    <row r="65" spans="2:4" ht="13.5" customHeight="1" thickBot="1" x14ac:dyDescent="0.25">
      <c r="B65" s="6" t="s">
        <v>109</v>
      </c>
      <c r="C65" s="6" t="s">
        <v>110</v>
      </c>
      <c r="D65" s="12">
        <v>50000</v>
      </c>
    </row>
    <row r="66" spans="2:4" ht="13.5" customHeight="1" thickBot="1" x14ac:dyDescent="0.3">
      <c r="B66" s="13" t="s">
        <v>111</v>
      </c>
      <c r="C66" s="13" t="s">
        <v>112</v>
      </c>
      <c r="D66" s="14">
        <f t="shared" ref="D66" si="12">SUM(D67:D70)</f>
        <v>1954074</v>
      </c>
    </row>
    <row r="67" spans="2:4" ht="13.5" customHeight="1" x14ac:dyDescent="0.2">
      <c r="B67" s="6" t="s">
        <v>113</v>
      </c>
      <c r="C67" s="6" t="s">
        <v>114</v>
      </c>
      <c r="D67" s="9">
        <v>224250</v>
      </c>
    </row>
    <row r="68" spans="2:4" ht="13.5" customHeight="1" x14ac:dyDescent="0.2">
      <c r="B68" s="6" t="s">
        <v>115</v>
      </c>
      <c r="C68" s="6" t="s">
        <v>116</v>
      </c>
      <c r="D68" s="9">
        <v>655000</v>
      </c>
    </row>
    <row r="69" spans="2:4" ht="13.5" customHeight="1" x14ac:dyDescent="0.2">
      <c r="B69" s="6" t="s">
        <v>117</v>
      </c>
      <c r="C69" s="6" t="s">
        <v>118</v>
      </c>
      <c r="D69" s="9">
        <v>205000</v>
      </c>
    </row>
    <row r="70" spans="2:4" ht="13.5" customHeight="1" x14ac:dyDescent="0.2">
      <c r="B70" s="6" t="s">
        <v>119</v>
      </c>
      <c r="C70" s="6" t="s">
        <v>120</v>
      </c>
      <c r="D70" s="9">
        <f>SUM(D71:D73)</f>
        <v>869824</v>
      </c>
    </row>
    <row r="71" spans="2:4" ht="13.5" customHeight="1" x14ac:dyDescent="0.2">
      <c r="B71" s="10" t="s">
        <v>121</v>
      </c>
      <c r="C71" s="10" t="s">
        <v>120</v>
      </c>
      <c r="D71" s="11">
        <v>19100</v>
      </c>
    </row>
    <row r="72" spans="2:4" ht="13.5" customHeight="1" x14ac:dyDescent="0.2">
      <c r="B72" s="10" t="s">
        <v>122</v>
      </c>
      <c r="C72" s="10" t="s">
        <v>123</v>
      </c>
      <c r="D72" s="11">
        <v>30000</v>
      </c>
    </row>
    <row r="73" spans="2:4" ht="13.5" customHeight="1" thickBot="1" x14ac:dyDescent="0.25">
      <c r="B73" s="10" t="s">
        <v>124</v>
      </c>
      <c r="C73" s="10" t="s">
        <v>125</v>
      </c>
      <c r="D73" s="11">
        <v>820724</v>
      </c>
    </row>
    <row r="74" spans="2:4" ht="13.5" customHeight="1" thickBot="1" x14ac:dyDescent="0.3">
      <c r="B74" s="13" t="s">
        <v>126</v>
      </c>
      <c r="C74" s="13" t="s">
        <v>127</v>
      </c>
      <c r="D74" s="14">
        <f>SUM(D75,D77)</f>
        <v>91036</v>
      </c>
    </row>
    <row r="75" spans="2:4" ht="13.5" customHeight="1" x14ac:dyDescent="0.2">
      <c r="B75" s="19" t="s">
        <v>128</v>
      </c>
      <c r="C75" s="19" t="s">
        <v>129</v>
      </c>
      <c r="D75" s="20">
        <f>SUM(D76:D76)</f>
        <v>1800</v>
      </c>
    </row>
    <row r="76" spans="2:4" ht="13.5" customHeight="1" x14ac:dyDescent="0.2">
      <c r="B76" s="10" t="s">
        <v>130</v>
      </c>
      <c r="C76" s="10" t="s">
        <v>131</v>
      </c>
      <c r="D76" s="11">
        <v>1800</v>
      </c>
    </row>
    <row r="77" spans="2:4" ht="13.5" customHeight="1" thickBot="1" x14ac:dyDescent="0.25">
      <c r="B77" s="15" t="s">
        <v>132</v>
      </c>
      <c r="C77" s="15" t="s">
        <v>133</v>
      </c>
      <c r="D77" s="12">
        <v>89236</v>
      </c>
    </row>
    <row r="78" spans="2:4" ht="13.5" customHeight="1" thickBot="1" x14ac:dyDescent="0.3">
      <c r="B78" s="13" t="s">
        <v>134</v>
      </c>
      <c r="C78" s="13" t="s">
        <v>135</v>
      </c>
      <c r="D78" s="14">
        <f>SUM(D79,D80,D81,D85,D86,D88,D90,D91)</f>
        <v>1849520</v>
      </c>
    </row>
    <row r="79" spans="2:4" ht="13.5" customHeight="1" x14ac:dyDescent="0.2">
      <c r="B79" s="6" t="s">
        <v>136</v>
      </c>
      <c r="C79" s="6" t="s">
        <v>137</v>
      </c>
      <c r="D79" s="9">
        <v>333279</v>
      </c>
    </row>
    <row r="80" spans="2:4" ht="13.5" customHeight="1" x14ac:dyDescent="0.2">
      <c r="B80" s="6" t="s">
        <v>138</v>
      </c>
      <c r="C80" s="6" t="s">
        <v>139</v>
      </c>
      <c r="D80" s="9">
        <v>197000</v>
      </c>
    </row>
    <row r="81" spans="2:4" ht="13.5" customHeight="1" x14ac:dyDescent="0.2">
      <c r="B81" s="6" t="s">
        <v>140</v>
      </c>
      <c r="C81" s="6" t="s">
        <v>141</v>
      </c>
      <c r="D81" s="9">
        <f>SUM(D82:D84)</f>
        <v>232477</v>
      </c>
    </row>
    <row r="82" spans="2:4" s="7" customFormat="1" ht="13.5" customHeight="1" x14ac:dyDescent="0.2">
      <c r="B82" s="10" t="s">
        <v>142</v>
      </c>
      <c r="C82" s="10" t="s">
        <v>143</v>
      </c>
      <c r="D82" s="11">
        <v>50141</v>
      </c>
    </row>
    <row r="83" spans="2:4" s="7" customFormat="1" ht="13.5" customHeight="1" x14ac:dyDescent="0.2">
      <c r="B83" s="10" t="s">
        <v>144</v>
      </c>
      <c r="C83" s="10" t="s">
        <v>145</v>
      </c>
      <c r="D83" s="11">
        <v>83137</v>
      </c>
    </row>
    <row r="84" spans="2:4" s="7" customFormat="1" ht="13.5" customHeight="1" x14ac:dyDescent="0.2">
      <c r="B84" s="10" t="s">
        <v>146</v>
      </c>
      <c r="C84" s="10" t="s">
        <v>147</v>
      </c>
      <c r="D84" s="11">
        <v>99199</v>
      </c>
    </row>
    <row r="85" spans="2:4" ht="13.5" customHeight="1" x14ac:dyDescent="0.2">
      <c r="B85" s="6" t="s">
        <v>148</v>
      </c>
      <c r="C85" s="6" t="s">
        <v>149</v>
      </c>
      <c r="D85" s="12">
        <v>23000</v>
      </c>
    </row>
    <row r="86" spans="2:4" ht="13.5" customHeight="1" x14ac:dyDescent="0.2">
      <c r="B86" s="6" t="s">
        <v>150</v>
      </c>
      <c r="C86" s="6" t="s">
        <v>151</v>
      </c>
      <c r="D86" s="9">
        <f>SUM(D87:D87)</f>
        <v>239669</v>
      </c>
    </row>
    <row r="87" spans="2:4" s="7" customFormat="1" ht="13.5" customHeight="1" x14ac:dyDescent="0.2">
      <c r="B87" s="10" t="s">
        <v>152</v>
      </c>
      <c r="C87" s="10" t="s">
        <v>153</v>
      </c>
      <c r="D87" s="11">
        <v>239669</v>
      </c>
    </row>
    <row r="88" spans="2:4" ht="13.5" customHeight="1" x14ac:dyDescent="0.2">
      <c r="B88" s="6" t="s">
        <v>154</v>
      </c>
      <c r="C88" s="6" t="s">
        <v>155</v>
      </c>
      <c r="D88" s="9">
        <f>SUM(D89:D89)</f>
        <v>525095</v>
      </c>
    </row>
    <row r="89" spans="2:4" s="7" customFormat="1" ht="13.5" customHeight="1" x14ac:dyDescent="0.2">
      <c r="B89" s="10" t="s">
        <v>156</v>
      </c>
      <c r="C89" s="10" t="s">
        <v>157</v>
      </c>
      <c r="D89" s="11">
        <v>525095</v>
      </c>
    </row>
    <row r="90" spans="2:4" ht="13.5" customHeight="1" x14ac:dyDescent="0.2">
      <c r="B90" s="6" t="s">
        <v>158</v>
      </c>
      <c r="C90" s="6" t="s">
        <v>159</v>
      </c>
      <c r="D90" s="11">
        <v>14000</v>
      </c>
    </row>
    <row r="91" spans="2:4" ht="13.5" customHeight="1" x14ac:dyDescent="0.2">
      <c r="B91" s="6" t="s">
        <v>160</v>
      </c>
      <c r="C91" s="6" t="s">
        <v>161</v>
      </c>
      <c r="D91" s="9">
        <f>SUM(D92:D92)</f>
        <v>285000</v>
      </c>
    </row>
    <row r="92" spans="2:4" s="7" customFormat="1" ht="13.5" customHeight="1" thickBot="1" x14ac:dyDescent="0.25">
      <c r="B92" s="10" t="s">
        <v>162</v>
      </c>
      <c r="C92" s="10" t="s">
        <v>163</v>
      </c>
      <c r="D92" s="11">
        <v>285000</v>
      </c>
    </row>
    <row r="93" spans="2:4" ht="13.5" customHeight="1" thickBot="1" x14ac:dyDescent="0.3">
      <c r="B93" s="13" t="s">
        <v>164</v>
      </c>
      <c r="C93" s="13" t="s">
        <v>165</v>
      </c>
      <c r="D93" s="14">
        <f>SUM(D94,D99,D102,D105,D106,D108)</f>
        <v>3899161</v>
      </c>
    </row>
    <row r="94" spans="2:4" ht="13.5" customHeight="1" x14ac:dyDescent="0.2">
      <c r="B94" s="6" t="s">
        <v>166</v>
      </c>
      <c r="C94" s="6" t="s">
        <v>167</v>
      </c>
      <c r="D94" s="9">
        <f>SUM(D95:D98)</f>
        <v>2447002</v>
      </c>
    </row>
    <row r="95" spans="2:4" s="7" customFormat="1" ht="13.5" customHeight="1" x14ac:dyDescent="0.2">
      <c r="B95" s="10" t="s">
        <v>168</v>
      </c>
      <c r="C95" s="10" t="s">
        <v>169</v>
      </c>
      <c r="D95" s="11">
        <v>535985</v>
      </c>
    </row>
    <row r="96" spans="2:4" s="7" customFormat="1" ht="13.5" customHeight="1" x14ac:dyDescent="0.2">
      <c r="B96" s="10" t="s">
        <v>170</v>
      </c>
      <c r="C96" s="10" t="s">
        <v>171</v>
      </c>
      <c r="D96" s="11">
        <v>452708</v>
      </c>
    </row>
    <row r="97" spans="2:4" s="7" customFormat="1" ht="13.5" customHeight="1" x14ac:dyDescent="0.2">
      <c r="B97" s="10" t="s">
        <v>172</v>
      </c>
      <c r="C97" s="10" t="s">
        <v>173</v>
      </c>
      <c r="D97" s="11">
        <v>1323309</v>
      </c>
    </row>
    <row r="98" spans="2:4" s="7" customFormat="1" ht="13.5" customHeight="1" x14ac:dyDescent="0.2">
      <c r="B98" s="10" t="s">
        <v>174</v>
      </c>
      <c r="C98" s="10" t="s">
        <v>175</v>
      </c>
      <c r="D98" s="11">
        <v>135000</v>
      </c>
    </row>
    <row r="99" spans="2:4" ht="13.5" customHeight="1" x14ac:dyDescent="0.2">
      <c r="B99" s="6" t="s">
        <v>176</v>
      </c>
      <c r="C99" s="6" t="s">
        <v>177</v>
      </c>
      <c r="D99" s="9">
        <f>SUM(D100:D101)</f>
        <v>569490</v>
      </c>
    </row>
    <row r="100" spans="2:4" s="7" customFormat="1" ht="13.5" customHeight="1" x14ac:dyDescent="0.2">
      <c r="B100" s="10" t="s">
        <v>178</v>
      </c>
      <c r="C100" s="10" t="s">
        <v>179</v>
      </c>
      <c r="D100" s="11">
        <v>476490</v>
      </c>
    </row>
    <row r="101" spans="2:4" s="7" customFormat="1" ht="13.5" customHeight="1" x14ac:dyDescent="0.2">
      <c r="B101" s="10" t="s">
        <v>180</v>
      </c>
      <c r="C101" s="10" t="s">
        <v>181</v>
      </c>
      <c r="D101" s="11">
        <v>93000</v>
      </c>
    </row>
    <row r="102" spans="2:4" ht="13.5" customHeight="1" x14ac:dyDescent="0.2">
      <c r="B102" s="6" t="s">
        <v>182</v>
      </c>
      <c r="C102" s="6" t="s">
        <v>183</v>
      </c>
      <c r="D102" s="9">
        <f>SUM(D103:D104)</f>
        <v>852562</v>
      </c>
    </row>
    <row r="103" spans="2:4" s="7" customFormat="1" ht="13.5" customHeight="1" x14ac:dyDescent="0.2">
      <c r="B103" s="10" t="s">
        <v>184</v>
      </c>
      <c r="C103" s="10" t="s">
        <v>185</v>
      </c>
      <c r="D103" s="11">
        <v>829562</v>
      </c>
    </row>
    <row r="104" spans="2:4" s="7" customFormat="1" ht="13.5" customHeight="1" x14ac:dyDescent="0.2">
      <c r="B104" s="10" t="s">
        <v>186</v>
      </c>
      <c r="C104" s="10" t="s">
        <v>187</v>
      </c>
      <c r="D104" s="11">
        <v>23000</v>
      </c>
    </row>
    <row r="105" spans="2:4" ht="13.5" customHeight="1" x14ac:dyDescent="0.2">
      <c r="B105" s="6" t="s">
        <v>188</v>
      </c>
      <c r="C105" s="6" t="s">
        <v>189</v>
      </c>
      <c r="D105" s="12">
        <v>4000</v>
      </c>
    </row>
    <row r="106" spans="2:4" ht="13.5" customHeight="1" x14ac:dyDescent="0.2">
      <c r="B106" s="6" t="s">
        <v>190</v>
      </c>
      <c r="C106" s="6" t="s">
        <v>191</v>
      </c>
      <c r="D106" s="9">
        <f>SUM(D107:D107)</f>
        <v>8607</v>
      </c>
    </row>
    <row r="107" spans="2:4" s="7" customFormat="1" ht="13.5" customHeight="1" x14ac:dyDescent="0.2">
      <c r="B107" s="10" t="s">
        <v>192</v>
      </c>
      <c r="C107" s="10" t="s">
        <v>193</v>
      </c>
      <c r="D107" s="11">
        <v>8607</v>
      </c>
    </row>
    <row r="108" spans="2:4" ht="13.5" customHeight="1" thickBot="1" x14ac:dyDescent="0.25">
      <c r="B108" s="6" t="s">
        <v>194</v>
      </c>
      <c r="C108" s="6" t="s">
        <v>195</v>
      </c>
      <c r="D108" s="12">
        <v>17500</v>
      </c>
    </row>
    <row r="109" spans="2:4" ht="13.5" customHeight="1" thickBot="1" x14ac:dyDescent="0.3">
      <c r="B109" s="13" t="s">
        <v>196</v>
      </c>
      <c r="C109" s="13" t="s">
        <v>197</v>
      </c>
      <c r="D109" s="14">
        <f>SUM(D110,D111,D112,D113,D114,D115,D116,D118,D121,D122,D123,D124,D125,D126,D127,D128)</f>
        <v>2827114</v>
      </c>
    </row>
    <row r="110" spans="2:4" ht="13.5" customHeight="1" x14ac:dyDescent="0.2">
      <c r="B110" s="6" t="s">
        <v>198</v>
      </c>
      <c r="C110" s="6" t="s">
        <v>199</v>
      </c>
      <c r="D110" s="9">
        <v>10100</v>
      </c>
    </row>
    <row r="111" spans="2:4" ht="13.5" customHeight="1" x14ac:dyDescent="0.2">
      <c r="B111" s="6" t="s">
        <v>200</v>
      </c>
      <c r="C111" s="6" t="s">
        <v>201</v>
      </c>
      <c r="D111" s="9">
        <v>10000</v>
      </c>
    </row>
    <row r="112" spans="2:4" ht="13.5" customHeight="1" x14ac:dyDescent="0.2">
      <c r="B112" s="6" t="s">
        <v>202</v>
      </c>
      <c r="C112" s="6" t="s">
        <v>203</v>
      </c>
      <c r="D112" s="9">
        <v>12000</v>
      </c>
    </row>
    <row r="113" spans="2:4" ht="13.5" customHeight="1" x14ac:dyDescent="0.2">
      <c r="B113" s="6" t="s">
        <v>204</v>
      </c>
      <c r="C113" s="6" t="s">
        <v>205</v>
      </c>
      <c r="D113" s="9">
        <v>7000</v>
      </c>
    </row>
    <row r="114" spans="2:4" ht="13.5" customHeight="1" x14ac:dyDescent="0.2">
      <c r="B114" s="6" t="s">
        <v>206</v>
      </c>
      <c r="C114" s="6" t="s">
        <v>207</v>
      </c>
      <c r="D114" s="9">
        <v>20000</v>
      </c>
    </row>
    <row r="115" spans="2:4" ht="13.5" customHeight="1" x14ac:dyDescent="0.2">
      <c r="B115" s="6" t="s">
        <v>208</v>
      </c>
      <c r="C115" s="6" t="s">
        <v>209</v>
      </c>
      <c r="D115" s="9">
        <v>16800</v>
      </c>
    </row>
    <row r="116" spans="2:4" ht="13.5" customHeight="1" x14ac:dyDescent="0.2">
      <c r="B116" s="6" t="s">
        <v>210</v>
      </c>
      <c r="C116" s="6" t="s">
        <v>211</v>
      </c>
      <c r="D116" s="9">
        <f>SUM(D117:D117)</f>
        <v>977000</v>
      </c>
    </row>
    <row r="117" spans="2:4" s="7" customFormat="1" ht="13.5" customHeight="1" x14ac:dyDescent="0.2">
      <c r="B117" s="10" t="s">
        <v>212</v>
      </c>
      <c r="C117" s="10" t="s">
        <v>211</v>
      </c>
      <c r="D117" s="11">
        <v>977000</v>
      </c>
    </row>
    <row r="118" spans="2:4" ht="13.5" customHeight="1" x14ac:dyDescent="0.2">
      <c r="B118" s="6" t="s">
        <v>213</v>
      </c>
      <c r="C118" s="6" t="s">
        <v>214</v>
      </c>
      <c r="D118" s="9">
        <f>SUM(D119:D120)</f>
        <v>61726</v>
      </c>
    </row>
    <row r="119" spans="2:4" ht="13.5" customHeight="1" x14ac:dyDescent="0.2">
      <c r="B119" s="10" t="s">
        <v>215</v>
      </c>
      <c r="C119" s="10" t="s">
        <v>214</v>
      </c>
      <c r="D119" s="11">
        <v>27750</v>
      </c>
    </row>
    <row r="120" spans="2:4" ht="13.5" customHeight="1" x14ac:dyDescent="0.2">
      <c r="B120" s="10" t="s">
        <v>216</v>
      </c>
      <c r="C120" s="10" t="s">
        <v>217</v>
      </c>
      <c r="D120" s="11">
        <f>14766+5450+6800+4630+1390+940</f>
        <v>33976</v>
      </c>
    </row>
    <row r="121" spans="2:4" ht="13.5" customHeight="1" x14ac:dyDescent="0.2">
      <c r="B121" s="6" t="s">
        <v>218</v>
      </c>
      <c r="C121" s="6" t="s">
        <v>219</v>
      </c>
      <c r="D121" s="12">
        <v>699240</v>
      </c>
    </row>
    <row r="122" spans="2:4" ht="13.5" customHeight="1" x14ac:dyDescent="0.2">
      <c r="B122" s="6" t="s">
        <v>220</v>
      </c>
      <c r="C122" s="6" t="s">
        <v>221</v>
      </c>
      <c r="D122" s="12">
        <v>119500</v>
      </c>
    </row>
    <row r="123" spans="2:4" ht="13.5" customHeight="1" x14ac:dyDescent="0.2">
      <c r="B123" s="6" t="s">
        <v>222</v>
      </c>
      <c r="C123" s="6" t="s">
        <v>223</v>
      </c>
      <c r="D123" s="12">
        <v>130000</v>
      </c>
    </row>
    <row r="124" spans="2:4" ht="13.5" customHeight="1" x14ac:dyDescent="0.2">
      <c r="B124" s="6" t="s">
        <v>224</v>
      </c>
      <c r="C124" s="6" t="s">
        <v>225</v>
      </c>
      <c r="D124" s="12">
        <v>3000</v>
      </c>
    </row>
    <row r="125" spans="2:4" ht="13.5" customHeight="1" x14ac:dyDescent="0.2">
      <c r="B125" s="6" t="s">
        <v>226</v>
      </c>
      <c r="C125" s="6" t="s">
        <v>227</v>
      </c>
      <c r="D125" s="12">
        <v>68000</v>
      </c>
    </row>
    <row r="126" spans="2:4" ht="13.5" customHeight="1" x14ac:dyDescent="0.2">
      <c r="B126" s="6" t="s">
        <v>228</v>
      </c>
      <c r="C126" s="6" t="s">
        <v>229</v>
      </c>
      <c r="D126" s="12">
        <v>32200</v>
      </c>
    </row>
    <row r="127" spans="2:4" ht="13.5" customHeight="1" x14ac:dyDescent="0.2">
      <c r="B127" s="6" t="s">
        <v>230</v>
      </c>
      <c r="C127" s="6" t="s">
        <v>231</v>
      </c>
      <c r="D127" s="12">
        <v>5000</v>
      </c>
    </row>
    <row r="128" spans="2:4" ht="13.5" customHeight="1" x14ac:dyDescent="0.2">
      <c r="B128" s="15" t="s">
        <v>232</v>
      </c>
      <c r="C128" s="15" t="s">
        <v>233</v>
      </c>
      <c r="D128" s="16">
        <v>655548</v>
      </c>
    </row>
    <row r="129" spans="2:4" ht="12" customHeight="1" x14ac:dyDescent="0.2">
      <c r="B129" s="8"/>
      <c r="C129" s="27" t="s">
        <v>234</v>
      </c>
      <c r="D129" s="28">
        <f>D37+D38-D41+D42</f>
        <v>0</v>
      </c>
    </row>
    <row r="130" spans="2:4" ht="12" customHeight="1" x14ac:dyDescent="0.2">
      <c r="B130" s="8"/>
      <c r="C130" s="27" t="s">
        <v>235</v>
      </c>
      <c r="D130" s="29">
        <f>-D19+D31+D33+D36+D43+D34</f>
        <v>0</v>
      </c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Lüganuse Vallavalitsus</dc:creator>
  <cp:lastModifiedBy>Lüganuse Vallavalitsus</cp:lastModifiedBy>
  <cp:lastPrinted>2024-11-15T07:20:32Z</cp:lastPrinted>
  <dcterms:created xsi:type="dcterms:W3CDTF">2024-11-15T07:15:09Z</dcterms:created>
  <dcterms:modified xsi:type="dcterms:W3CDTF">2024-11-18T12:46:26Z</dcterms:modified>
</cp:coreProperties>
</file>