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C39653A9-679B-446E-85C1-15C8411688DF}" xr6:coauthVersionLast="47" xr6:coauthVersionMax="47" xr10:uidLastSave="{00000000-0000-0000-0000-000000000000}"/>
  <bookViews>
    <workbookView xWindow="384" yWindow="384" windowWidth="21024" windowHeight="11256" xr2:uid="{00000000-000D-0000-FFFF-FFFF00000000}"/>
  </bookViews>
  <sheets>
    <sheet name="Koond" sheetId="1" r:id="rId1"/>
  </sheets>
  <definedNames>
    <definedName name="_xlnm.Print_Area" localSheetId="0">Koond!$B$1:$G$91</definedName>
    <definedName name="_xlnm.Print_Titles" localSheetId="0">Koond!$1:$1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77" i="1" s="1"/>
  <c r="G71" i="1"/>
  <c r="G72" i="1" s="1"/>
  <c r="G61" i="1"/>
  <c r="G62" i="1"/>
  <c r="G63" i="1"/>
  <c r="G64" i="1"/>
  <c r="G65" i="1"/>
  <c r="G66" i="1"/>
  <c r="G60" i="1"/>
  <c r="G55" i="1"/>
  <c r="G56" i="1" s="1"/>
  <c r="G38" i="1"/>
  <c r="G40" i="1"/>
  <c r="G41" i="1"/>
  <c r="G42" i="1"/>
  <c r="G43" i="1"/>
  <c r="G45" i="1"/>
  <c r="G46" i="1"/>
  <c r="G47" i="1"/>
  <c r="G49" i="1"/>
  <c r="G50" i="1"/>
  <c r="G37" i="1"/>
  <c r="G27" i="1"/>
  <c r="G28" i="1"/>
  <c r="G29" i="1"/>
  <c r="G30" i="1"/>
  <c r="G31" i="1"/>
  <c r="G32" i="1"/>
  <c r="G26" i="1"/>
  <c r="G16" i="1"/>
  <c r="G17" i="1"/>
  <c r="G18" i="1"/>
  <c r="G19" i="1"/>
  <c r="G20" i="1"/>
  <c r="G21" i="1"/>
  <c r="G15" i="1"/>
  <c r="G5" i="1"/>
  <c r="G6" i="1"/>
  <c r="G7" i="1"/>
  <c r="G8" i="1"/>
  <c r="G9" i="1"/>
  <c r="G10" i="1"/>
  <c r="G4" i="1"/>
  <c r="G67" i="1" l="1"/>
  <c r="G51" i="1"/>
  <c r="G33" i="1"/>
  <c r="G22" i="1"/>
  <c r="G11" i="1"/>
  <c r="G79" i="1" l="1"/>
  <c r="G80" i="1" s="1"/>
  <c r="G81" i="1" s="1"/>
  <c r="G82" i="1" s="1"/>
  <c r="G83" i="1" s="1"/>
</calcChain>
</file>

<file path=xl/sharedStrings.xml><?xml version="1.0" encoding="utf-8"?>
<sst xmlns="http://schemas.openxmlformats.org/spreadsheetml/2006/main" count="160" uniqueCount="79">
  <si>
    <t>ARTIKLI NR</t>
  </si>
  <si>
    <t>ARTIKKEL</t>
  </si>
  <si>
    <t>ÜHIK</t>
  </si>
  <si>
    <t>MAHT</t>
  </si>
  <si>
    <t>Proovivõtt ja katsetamine</t>
  </si>
  <si>
    <t>Objekt</t>
  </si>
  <si>
    <t>Load, kindlustused</t>
  </si>
  <si>
    <t>Tööde mõõdistamine ja märkimistööd</t>
  </si>
  <si>
    <t>Konsultatsioonid projekteerijaga</t>
  </si>
  <si>
    <t>tk</t>
  </si>
  <si>
    <t>Teemaa-ala puhastamine</t>
  </si>
  <si>
    <t>X</t>
  </si>
  <si>
    <t>m</t>
  </si>
  <si>
    <t>Mulde aluspinna planeerimine ja tihendamine</t>
  </si>
  <si>
    <t>Liiklusmärk, suurusgrupp I</t>
  </si>
  <si>
    <t xml:space="preserve">Märkused: </t>
  </si>
  <si>
    <t>Liiklusmärgi post koos vundamendiga</t>
  </si>
  <si>
    <t>Ajutine liikluskorraldus</t>
  </si>
  <si>
    <t>1. Loend on koostatud kooskõlas Maanteeameti peadirektori 18.02.2019 käskkirjaga nr 1-2/19/096 kinnitatud dokumendiga “Teetööde tehnilised kirjeldused”.</t>
  </si>
  <si>
    <t>6. Täpse tehnilise teostuse ja materjalide valiku teeb tellija koostöös ehitaja ja omanikujärelevalvega.</t>
  </si>
  <si>
    <t>Tööprojektide ja tööjooniste koostamine</t>
  </si>
  <si>
    <t>Ehituseks sobimatu pinnase kaevamine</t>
  </si>
  <si>
    <t>3. Esitatud mahud on teoreetilised, s.t need on mõõdetud jooniste alusel ehitustarindi geomeetrilistest mõõtmetest lähtuvalt. Materjalid on arvestatud paigaldatuna ja tihendatuna. Kõik mahud täpsustatakse tööde käigus.</t>
  </si>
  <si>
    <t>4. Kõikide toodete korral on lubatud neid asendada samaväärsetega.</t>
  </si>
  <si>
    <t>5. Objektil võib esineda tundmatuid maa- aluseid kommunikatsioone ja muid ehitisi, mis võivad suurendada tööde mahtusid ja maksumust.</t>
  </si>
  <si>
    <r>
      <t>m</t>
    </r>
    <r>
      <rPr>
        <vertAlign val="superscript"/>
        <sz val="10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</si>
  <si>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10"/>
        <color indexed="8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</si>
  <si>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10"/>
        <color indexed="8"/>
        <rFont val="Calibri"/>
        <family val="2"/>
        <charset val="186"/>
        <scheme val="minor"/>
      </rPr>
      <t>3</t>
    </r>
  </si>
  <si>
    <t>Kasvupinnase laotamine (h=10cm), planeerimine ja murukülv</t>
  </si>
  <si>
    <r>
      <t>m</t>
    </r>
    <r>
      <rPr>
        <vertAlign val="superscript"/>
        <sz val="10"/>
        <rFont val="Calibri"/>
        <family val="2"/>
        <charset val="186"/>
        <scheme val="minor"/>
      </rPr>
      <t>3</t>
    </r>
  </si>
  <si>
    <t>Tööpiirkonna ja teede korrashoid</t>
  </si>
  <si>
    <t>Ajutised tööd (sh objektikontorid, ajutised teed)</t>
  </si>
  <si>
    <t>Muldkeha ehitamine juurdeveetavast pinnasest (k ≥ 0,2 m/ööp)</t>
  </si>
  <si>
    <r>
      <t>Dreenkiht, k ≥ 2,0 m/ööp, h</t>
    </r>
    <r>
      <rPr>
        <sz val="10"/>
        <color theme="1"/>
        <rFont val="Calibri"/>
        <family val="2"/>
        <charset val="186"/>
        <scheme val="minor"/>
      </rPr>
      <t>=30cm</t>
    </r>
  </si>
  <si>
    <t>Tüüp I - Kergliiklustee asfaltbetoonkate</t>
  </si>
  <si>
    <t>Tihedast asfaltbetoonist AC 8 surf kiht, h=5cm</t>
  </si>
  <si>
    <t>2. Loend sisaldab üksnes teedeehituslikke töid.</t>
  </si>
  <si>
    <t>Liiklusmärgi eemaldamine</t>
  </si>
  <si>
    <r>
      <t>Kasvupinnase eemaldamine, h</t>
    </r>
    <r>
      <rPr>
        <vertAlign val="subscript"/>
        <sz val="10"/>
        <rFont val="Calibri"/>
        <family val="2"/>
        <charset val="186"/>
        <scheme val="minor"/>
      </rPr>
      <t>kesk</t>
    </r>
    <r>
      <rPr>
        <sz val="10"/>
        <rFont val="Calibri"/>
        <family val="2"/>
        <charset val="186"/>
        <scheme val="minor"/>
      </rPr>
      <t>=30cm</t>
    </r>
  </si>
  <si>
    <t>Tähispostide ümbertõstmine</t>
  </si>
  <si>
    <t>Tähispostide eemaldamine</t>
  </si>
  <si>
    <r>
      <t>Olemasoleva sõidutee katendi freesimine, h</t>
    </r>
    <r>
      <rPr>
        <vertAlign val="subscript"/>
        <sz val="10"/>
        <rFont val="Calibri"/>
        <family val="2"/>
        <charset val="186"/>
        <scheme val="minor"/>
      </rPr>
      <t>kesk</t>
    </r>
    <r>
      <rPr>
        <sz val="10"/>
        <rFont val="Calibri"/>
        <family val="2"/>
        <charset val="186"/>
        <scheme val="minor"/>
      </rPr>
      <t>=12cm</t>
    </r>
  </si>
  <si>
    <t>Geodeetilise mõõdistusvõrgu punkti ümbertõstminee (PK 0+42)</t>
  </si>
  <si>
    <t>Kattemärgistuse eemaldamine (märgis 911)</t>
  </si>
  <si>
    <t>Liiklusmärgiposti demonteerimine</t>
  </si>
  <si>
    <t>Kraavi ümberehitamine</t>
  </si>
  <si>
    <t>Paekivikillustik (fr. 16/32 kiilutud), h=20cm</t>
  </si>
  <si>
    <t>Tüüp II - Raudtee hooldustee asfaltbetoonkate</t>
  </si>
  <si>
    <t>Tüüp III - Raudtee hooldustee kruuskate</t>
  </si>
  <si>
    <t>Tihedast asfaltbetoonist AC 16 surf kiht, h=6cm</t>
  </si>
  <si>
    <t>Paekivikillustik (fr. 32/63 kiilutud), h=25cm</t>
  </si>
  <si>
    <t>Peenarde kindlustamine (killustik või purustatud kruus 0/31.5),  h=12сm</t>
  </si>
  <si>
    <t>Killustikust või purustatud kruusast 0/31.5 katte ehitamine, h=15сm</t>
  </si>
  <si>
    <t>Dreenkiht, k ≥ 2,0 m/ööp, h=35cm</t>
  </si>
  <si>
    <t>Sidekaabli kaablikaitsetoru Pipelife „DIVIO“ 750N või analoog</t>
  </si>
  <si>
    <t>Kergliiklusteele tõke</t>
  </si>
  <si>
    <t>kmpl</t>
  </si>
  <si>
    <t>Kergliiklustee torupiire</t>
  </si>
  <si>
    <t>Hoiatustahvel „Ettevaatust rong“</t>
  </si>
  <si>
    <t>Teemärgistus termovaluplastikuga</t>
  </si>
  <si>
    <t>Truubi pikendamine (D600 plasttruup), sh aluse ehitamine, väljavoolu kindlustamine jt</t>
  </si>
  <si>
    <t>Geotekstiil, NorGeoSpec profiil 4</t>
  </si>
  <si>
    <t>MAKSUMUS</t>
  </si>
  <si>
    <t>KULUTUSED Nr.1: ÜLDISED</t>
  </si>
  <si>
    <t>SUMMA KANTUD KOKKUVÕTTESSE</t>
  </si>
  <si>
    <t>ÜHIKU HIND</t>
  </si>
  <si>
    <t>KULUTUSED Nr.2: EHITUSOBJEKTI ETTEVALMISTAMINE</t>
  </si>
  <si>
    <t>KULUTUSED Nr.3: MULLATÖÖD</t>
  </si>
  <si>
    <t>KULUTUSED Nr.4: KATEND</t>
  </si>
  <si>
    <t>KULUTUSED Nr.5: DRENAAŽ JA TRUUBID</t>
  </si>
  <si>
    <t>KULUTUSED Nr.7: LIIKLUSKORRALDUS- JA OHUTUSVAHENDID</t>
  </si>
  <si>
    <t>KULUTUSED Nr.8: TEHNOVÕRGUD</t>
  </si>
  <si>
    <t>KULUTUSED Nr.9: MAASTIKUKUJUNDUSTÖÖD</t>
  </si>
  <si>
    <t>KOKKU</t>
  </si>
  <si>
    <t>ETTENÄGEMATA TÖÖD 5%</t>
  </si>
  <si>
    <t>KOOS ETTENÄGEMATA TÖÖDEGA</t>
  </si>
  <si>
    <t>KÄIBEMAKS 20%</t>
  </si>
  <si>
    <t>KOOS KÄIBEMAKSUGA</t>
  </si>
  <si>
    <t>EHITUSTÖÖDE MAKSUMUSE KALKULATSIOON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</si>
</sst>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indexed="9"/>
      <name val="Calibri"/>
      <family val="2"/>
      <charset val="186"/>
    </font>
    <font>
      <vertAlign val="subscript"/>
      <sz val="10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vertAlign val="superscript"/>
      <sz val="10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165" fontId="3" fillId="0" borderId="2" xfId="2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65" fontId="3" fillId="0" borderId="1" xfId="2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</cellXfs>
  <cellStyles count="3">
    <cellStyle name="Accent2 2 4" xfId="1" xr:uid="{00000000-0005-0000-0000-000000000000}"/>
    <cellStyle name="Hüperlink" xfId="2" builtinId="8"/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zoomScale="80" zoomScaleNormal="80" zoomScaleSheetLayoutView="55" workbookViewId="0">
      <selection activeCell="I4" sqref="I4"/>
    </sheetView>
  </sheetViews>
  <sheetFormatPr defaultColWidth="9.109375" defaultRowHeight="13.8" x14ac:dyDescent="0.3"/>
  <cols>
    <col min="1" max="1" width="3.109375" style="12" customWidth="1"/>
    <col min="2" max="2" width="11.33203125" style="15" customWidth="1"/>
    <col min="3" max="3" width="59" style="16" customWidth="1"/>
    <col min="4" max="4" width="7.109375" style="15" customWidth="1"/>
    <col min="5" max="5" width="7.6640625" style="17" customWidth="1"/>
    <col min="6" max="6" width="13.44140625" style="2" customWidth="1"/>
    <col min="7" max="7" width="13.109375" style="2" customWidth="1"/>
    <col min="8" max="16384" width="9.109375" style="2"/>
  </cols>
  <sheetData>
    <row r="1" spans="2:8" ht="38.25" customHeight="1" x14ac:dyDescent="0.3">
      <c r="B1" s="53" t="s">
        <v>78</v>
      </c>
      <c r="C1" s="53"/>
      <c r="D1" s="53"/>
      <c r="E1" s="53"/>
      <c r="F1" s="53"/>
      <c r="G1" s="53"/>
    </row>
    <row r="2" spans="2:8" ht="18.75" customHeight="1" x14ac:dyDescent="0.3">
      <c r="B2" s="63" t="s">
        <v>63</v>
      </c>
      <c r="C2" s="63"/>
      <c r="D2" s="63"/>
      <c r="E2" s="63"/>
      <c r="F2" s="63"/>
      <c r="G2" s="63"/>
    </row>
    <row r="3" spans="2:8" ht="18" customHeight="1" x14ac:dyDescent="0.3">
      <c r="B3" s="3" t="s">
        <v>0</v>
      </c>
      <c r="C3" s="4" t="s">
        <v>1</v>
      </c>
      <c r="D3" s="4" t="s">
        <v>2</v>
      </c>
      <c r="E3" s="5" t="s">
        <v>3</v>
      </c>
      <c r="F3" s="30" t="s">
        <v>65</v>
      </c>
      <c r="G3" s="31" t="s">
        <v>62</v>
      </c>
    </row>
    <row r="4" spans="2:8" ht="15" customHeight="1" x14ac:dyDescent="0.3">
      <c r="B4" s="7">
        <v>10201</v>
      </c>
      <c r="C4" s="8" t="s">
        <v>4</v>
      </c>
      <c r="D4" s="7" t="s">
        <v>5</v>
      </c>
      <c r="E4" s="9">
        <v>1</v>
      </c>
      <c r="F4" s="32"/>
      <c r="G4" s="33">
        <f>F4*E4</f>
        <v>0</v>
      </c>
    </row>
    <row r="5" spans="2:8" ht="15" customHeight="1" x14ac:dyDescent="0.3">
      <c r="B5" s="7">
        <v>10202</v>
      </c>
      <c r="C5" s="8" t="s">
        <v>6</v>
      </c>
      <c r="D5" s="7" t="s">
        <v>5</v>
      </c>
      <c r="E5" s="9">
        <v>1</v>
      </c>
      <c r="F5" s="32"/>
      <c r="G5" s="33">
        <f t="shared" ref="G5:G10" si="0">F5*E5</f>
        <v>0</v>
      </c>
    </row>
    <row r="6" spans="2:8" ht="15" customHeight="1" x14ac:dyDescent="0.3">
      <c r="B6" s="7">
        <v>10204</v>
      </c>
      <c r="C6" s="21" t="s">
        <v>30</v>
      </c>
      <c r="D6" s="7" t="s">
        <v>5</v>
      </c>
      <c r="E6" s="9">
        <v>1</v>
      </c>
      <c r="F6" s="32"/>
      <c r="G6" s="33">
        <f t="shared" si="0"/>
        <v>0</v>
      </c>
    </row>
    <row r="7" spans="2:8" ht="15" customHeight="1" x14ac:dyDescent="0.3">
      <c r="B7" s="7">
        <v>10210</v>
      </c>
      <c r="C7" s="8" t="s">
        <v>31</v>
      </c>
      <c r="D7" s="7" t="s">
        <v>5</v>
      </c>
      <c r="E7" s="9">
        <v>1</v>
      </c>
      <c r="F7" s="32"/>
      <c r="G7" s="33">
        <f t="shared" si="0"/>
        <v>0</v>
      </c>
    </row>
    <row r="8" spans="2:8" ht="15" customHeight="1" x14ac:dyDescent="0.3">
      <c r="B8" s="7">
        <v>10211</v>
      </c>
      <c r="C8" s="8" t="s">
        <v>7</v>
      </c>
      <c r="D8" s="7" t="s">
        <v>5</v>
      </c>
      <c r="E8" s="9">
        <v>1</v>
      </c>
      <c r="F8" s="32"/>
      <c r="G8" s="33">
        <f t="shared" si="0"/>
        <v>0</v>
      </c>
    </row>
    <row r="9" spans="2:8" ht="15" customHeight="1" x14ac:dyDescent="0.3">
      <c r="B9" s="7">
        <v>10212</v>
      </c>
      <c r="C9" s="8" t="s">
        <v>8</v>
      </c>
      <c r="D9" s="7" t="s">
        <v>5</v>
      </c>
      <c r="E9" s="9">
        <v>1</v>
      </c>
      <c r="F9" s="32"/>
      <c r="G9" s="33">
        <f t="shared" si="0"/>
        <v>0</v>
      </c>
    </row>
    <row r="10" spans="2:8" ht="15" customHeight="1" x14ac:dyDescent="0.3">
      <c r="B10" s="7">
        <v>10214</v>
      </c>
      <c r="C10" s="8" t="s">
        <v>20</v>
      </c>
      <c r="D10" s="7" t="s">
        <v>5</v>
      </c>
      <c r="E10" s="9">
        <v>1</v>
      </c>
      <c r="F10" s="32"/>
      <c r="G10" s="39">
        <f t="shared" si="0"/>
        <v>0</v>
      </c>
    </row>
    <row r="11" spans="2:8" ht="15" customHeight="1" x14ac:dyDescent="0.3">
      <c r="B11" s="62" t="s">
        <v>64</v>
      </c>
      <c r="C11" s="62"/>
      <c r="D11" s="62"/>
      <c r="E11" s="62"/>
      <c r="F11" s="62"/>
      <c r="G11" s="44">
        <f>SUM(G4:G10)</f>
        <v>0</v>
      </c>
    </row>
    <row r="12" spans="2:8" ht="15" customHeight="1" x14ac:dyDescent="0.3">
      <c r="B12" s="42"/>
      <c r="C12" s="42"/>
      <c r="D12" s="42"/>
      <c r="E12" s="42"/>
      <c r="F12" s="42"/>
      <c r="G12" s="34"/>
      <c r="H12" s="35"/>
    </row>
    <row r="13" spans="2:8" ht="15" customHeight="1" x14ac:dyDescent="0.3">
      <c r="B13" s="56" t="s">
        <v>66</v>
      </c>
      <c r="C13" s="56"/>
      <c r="D13" s="56"/>
      <c r="E13" s="56"/>
      <c r="F13" s="56"/>
      <c r="G13" s="56"/>
      <c r="H13" s="35"/>
    </row>
    <row r="14" spans="2:8" ht="18" customHeight="1" x14ac:dyDescent="0.3">
      <c r="B14" s="3" t="s">
        <v>0</v>
      </c>
      <c r="C14" s="4" t="s">
        <v>1</v>
      </c>
      <c r="D14" s="4" t="s">
        <v>2</v>
      </c>
      <c r="E14" s="5" t="s">
        <v>3</v>
      </c>
      <c r="F14" s="30" t="s">
        <v>65</v>
      </c>
      <c r="G14" s="31" t="s">
        <v>62</v>
      </c>
      <c r="H14" s="35"/>
    </row>
    <row r="15" spans="2:8" ht="15" customHeight="1" x14ac:dyDescent="0.3">
      <c r="B15" s="7">
        <v>20212</v>
      </c>
      <c r="C15" s="11" t="s">
        <v>10</v>
      </c>
      <c r="D15" s="7" t="s">
        <v>25</v>
      </c>
      <c r="E15" s="9">
        <v>2000</v>
      </c>
      <c r="F15" s="32"/>
      <c r="G15" s="33">
        <f>F15*E15</f>
        <v>0</v>
      </c>
    </row>
    <row r="16" spans="2:8" ht="15" customHeight="1" x14ac:dyDescent="0.3">
      <c r="B16" s="7">
        <v>20301</v>
      </c>
      <c r="C16" s="20" t="s">
        <v>44</v>
      </c>
      <c r="D16" s="7" t="s">
        <v>9</v>
      </c>
      <c r="E16" s="9">
        <v>3</v>
      </c>
      <c r="F16" s="32"/>
      <c r="G16" s="33">
        <f t="shared" ref="G16:G21" si="1">F16*E16</f>
        <v>0</v>
      </c>
    </row>
    <row r="17" spans="1:7" ht="15" customHeight="1" x14ac:dyDescent="0.3">
      <c r="B17" s="7">
        <v>20301</v>
      </c>
      <c r="C17" s="8" t="s">
        <v>37</v>
      </c>
      <c r="D17" s="7" t="s">
        <v>9</v>
      </c>
      <c r="E17" s="9">
        <v>6</v>
      </c>
      <c r="F17" s="32"/>
      <c r="G17" s="33">
        <f t="shared" si="1"/>
        <v>0</v>
      </c>
    </row>
    <row r="18" spans="1:7" ht="15" customHeight="1" x14ac:dyDescent="0.3">
      <c r="B18" s="7">
        <v>20305</v>
      </c>
      <c r="C18" s="11" t="s">
        <v>39</v>
      </c>
      <c r="D18" s="7" t="s">
        <v>9</v>
      </c>
      <c r="E18" s="9">
        <v>8</v>
      </c>
      <c r="F18" s="32"/>
      <c r="G18" s="33">
        <f t="shared" si="1"/>
        <v>0</v>
      </c>
    </row>
    <row r="19" spans="1:7" ht="15" customHeight="1" x14ac:dyDescent="0.3">
      <c r="B19" s="7">
        <v>20305</v>
      </c>
      <c r="C19" s="11" t="s">
        <v>40</v>
      </c>
      <c r="D19" s="7" t="s">
        <v>9</v>
      </c>
      <c r="E19" s="9">
        <v>4</v>
      </c>
      <c r="F19" s="32"/>
      <c r="G19" s="33">
        <f t="shared" si="1"/>
        <v>0</v>
      </c>
    </row>
    <row r="20" spans="1:7" ht="15" customHeight="1" x14ac:dyDescent="0.3">
      <c r="B20" s="18">
        <v>20328</v>
      </c>
      <c r="C20" s="22" t="s">
        <v>43</v>
      </c>
      <c r="D20" s="7" t="s">
        <v>25</v>
      </c>
      <c r="E20" s="24">
        <v>4.2</v>
      </c>
      <c r="F20" s="32"/>
      <c r="G20" s="33">
        <f t="shared" si="1"/>
        <v>0</v>
      </c>
    </row>
    <row r="21" spans="1:7" ht="15" customHeight="1" x14ac:dyDescent="0.3">
      <c r="B21" s="18">
        <v>20401</v>
      </c>
      <c r="C21" s="22" t="s">
        <v>42</v>
      </c>
      <c r="D21" s="18" t="s">
        <v>9</v>
      </c>
      <c r="E21" s="23">
        <v>1</v>
      </c>
      <c r="F21" s="32"/>
      <c r="G21" s="33">
        <f t="shared" si="1"/>
        <v>0</v>
      </c>
    </row>
    <row r="22" spans="1:7" ht="15" customHeight="1" x14ac:dyDescent="0.3">
      <c r="A22" s="46"/>
      <c r="B22" s="64" t="s">
        <v>64</v>
      </c>
      <c r="C22" s="65"/>
      <c r="D22" s="65"/>
      <c r="E22" s="65"/>
      <c r="F22" s="66"/>
      <c r="G22" s="44">
        <f>SUM(G15:G21)</f>
        <v>0</v>
      </c>
    </row>
    <row r="23" spans="1:7" ht="15" customHeight="1" x14ac:dyDescent="0.3">
      <c r="B23" s="36"/>
      <c r="C23" s="41"/>
      <c r="D23" s="36"/>
      <c r="E23" s="38"/>
      <c r="F23" s="35"/>
      <c r="G23" s="35"/>
    </row>
    <row r="24" spans="1:7" ht="15" customHeight="1" x14ac:dyDescent="0.3">
      <c r="B24" s="56" t="s">
        <v>67</v>
      </c>
      <c r="C24" s="56"/>
      <c r="D24" s="56"/>
      <c r="E24" s="56"/>
      <c r="F24" s="56"/>
      <c r="G24" s="56"/>
    </row>
    <row r="25" spans="1:7" ht="18" customHeight="1" x14ac:dyDescent="0.3">
      <c r="B25" s="3" t="s">
        <v>0</v>
      </c>
      <c r="C25" s="4" t="s">
        <v>1</v>
      </c>
      <c r="D25" s="4" t="s">
        <v>2</v>
      </c>
      <c r="E25" s="5" t="s">
        <v>3</v>
      </c>
      <c r="F25" s="30" t="s">
        <v>65</v>
      </c>
      <c r="G25" s="31" t="s">
        <v>62</v>
      </c>
    </row>
    <row r="26" spans="1:7" ht="15" customHeight="1" x14ac:dyDescent="0.3">
      <c r="B26" s="28">
        <v>30101</v>
      </c>
      <c r="C26" s="40" t="s">
        <v>38</v>
      </c>
      <c r="D26" s="28" t="s">
        <v>29</v>
      </c>
      <c r="E26" s="29">
        <v>230</v>
      </c>
      <c r="F26" s="32"/>
      <c r="G26" s="33">
        <f>F26*E26</f>
        <v>0</v>
      </c>
    </row>
    <row r="27" spans="1:7" ht="15" customHeight="1" x14ac:dyDescent="0.3">
      <c r="B27" s="7">
        <v>30103</v>
      </c>
      <c r="C27" s="11" t="s">
        <v>21</v>
      </c>
      <c r="D27" s="7" t="s">
        <v>29</v>
      </c>
      <c r="E27" s="9">
        <v>60</v>
      </c>
      <c r="F27" s="32"/>
      <c r="G27" s="33">
        <f t="shared" ref="G27:G32" si="2">F27*E27</f>
        <v>0</v>
      </c>
    </row>
    <row r="28" spans="1:7" ht="15" customHeight="1" x14ac:dyDescent="0.3">
      <c r="B28" s="6">
        <v>30107</v>
      </c>
      <c r="C28" s="10" t="s">
        <v>45</v>
      </c>
      <c r="D28" s="6" t="s">
        <v>12</v>
      </c>
      <c r="E28" s="9">
        <v>12</v>
      </c>
      <c r="F28" s="32"/>
      <c r="G28" s="33">
        <f t="shared" si="2"/>
        <v>0</v>
      </c>
    </row>
    <row r="29" spans="1:7" ht="15" customHeight="1" x14ac:dyDescent="0.3">
      <c r="B29" s="6">
        <v>30402</v>
      </c>
      <c r="C29" s="8" t="s">
        <v>32</v>
      </c>
      <c r="D29" s="6" t="s">
        <v>27</v>
      </c>
      <c r="E29" s="9">
        <v>100</v>
      </c>
      <c r="F29" s="32"/>
      <c r="G29" s="33">
        <f t="shared" si="2"/>
        <v>0</v>
      </c>
    </row>
    <row r="30" spans="1:7" ht="15" customHeight="1" x14ac:dyDescent="0.3">
      <c r="B30" s="6">
        <v>30501</v>
      </c>
      <c r="C30" s="10" t="s">
        <v>33</v>
      </c>
      <c r="D30" s="6" t="s">
        <v>26</v>
      </c>
      <c r="E30" s="9">
        <v>250</v>
      </c>
      <c r="F30" s="32"/>
      <c r="G30" s="33">
        <f t="shared" si="2"/>
        <v>0</v>
      </c>
    </row>
    <row r="31" spans="1:7" ht="15" customHeight="1" x14ac:dyDescent="0.3">
      <c r="B31" s="6">
        <v>30501</v>
      </c>
      <c r="C31" s="10" t="s">
        <v>53</v>
      </c>
      <c r="D31" s="6" t="s">
        <v>26</v>
      </c>
      <c r="E31" s="9">
        <v>45</v>
      </c>
      <c r="F31" s="32"/>
      <c r="G31" s="33">
        <f t="shared" si="2"/>
        <v>0</v>
      </c>
    </row>
    <row r="32" spans="1:7" ht="15" customHeight="1" x14ac:dyDescent="0.3">
      <c r="B32" s="7">
        <v>30604</v>
      </c>
      <c r="C32" s="20" t="s">
        <v>13</v>
      </c>
      <c r="D32" s="7" t="s">
        <v>25</v>
      </c>
      <c r="E32" s="9">
        <v>440</v>
      </c>
      <c r="F32" s="32"/>
      <c r="G32" s="33">
        <f t="shared" si="2"/>
        <v>0</v>
      </c>
    </row>
    <row r="33" spans="1:7" ht="15" customHeight="1" x14ac:dyDescent="0.3">
      <c r="A33" s="46"/>
      <c r="B33" s="59" t="s">
        <v>64</v>
      </c>
      <c r="C33" s="60"/>
      <c r="D33" s="60"/>
      <c r="E33" s="60"/>
      <c r="F33" s="61"/>
      <c r="G33" s="44">
        <f>SUM(G26:G32)</f>
        <v>0</v>
      </c>
    </row>
    <row r="34" spans="1:7" ht="15" customHeight="1" x14ac:dyDescent="0.3">
      <c r="B34" s="36"/>
      <c r="C34" s="43"/>
      <c r="D34" s="36"/>
      <c r="E34" s="38"/>
    </row>
    <row r="35" spans="1:7" ht="15" customHeight="1" x14ac:dyDescent="0.3">
      <c r="B35" s="56" t="s">
        <v>68</v>
      </c>
      <c r="C35" s="56"/>
      <c r="D35" s="56"/>
      <c r="E35" s="56"/>
      <c r="F35" s="56"/>
      <c r="G35" s="56"/>
    </row>
    <row r="36" spans="1:7" ht="18" customHeight="1" x14ac:dyDescent="0.3">
      <c r="B36" s="3" t="s">
        <v>0</v>
      </c>
      <c r="C36" s="4" t="s">
        <v>1</v>
      </c>
      <c r="D36" s="4" t="s">
        <v>2</v>
      </c>
      <c r="E36" s="5" t="s">
        <v>3</v>
      </c>
      <c r="F36" s="30" t="s">
        <v>65</v>
      </c>
      <c r="G36" s="31" t="s">
        <v>62</v>
      </c>
    </row>
    <row r="37" spans="1:7" ht="15" customHeight="1" x14ac:dyDescent="0.3">
      <c r="B37" s="7">
        <v>40101</v>
      </c>
      <c r="C37" s="8" t="s">
        <v>41</v>
      </c>
      <c r="D37" s="7" t="s">
        <v>25</v>
      </c>
      <c r="E37" s="9">
        <v>45</v>
      </c>
      <c r="F37" s="32"/>
      <c r="G37" s="33">
        <f>F37*E37</f>
        <v>0</v>
      </c>
    </row>
    <row r="38" spans="1:7" ht="15" customHeight="1" x14ac:dyDescent="0.3">
      <c r="B38" s="7">
        <v>44501</v>
      </c>
      <c r="C38" s="8" t="s">
        <v>51</v>
      </c>
      <c r="D38" s="7" t="s">
        <v>25</v>
      </c>
      <c r="E38" s="9">
        <v>39</v>
      </c>
      <c r="F38" s="32"/>
      <c r="G38" s="33">
        <f t="shared" ref="G38:G50" si="3">F38*E38</f>
        <v>0</v>
      </c>
    </row>
    <row r="39" spans="1:7" ht="15" customHeight="1" x14ac:dyDescent="0.3">
      <c r="B39" s="7"/>
      <c r="C39" s="8"/>
      <c r="D39" s="7"/>
      <c r="E39" s="9"/>
      <c r="F39" s="32"/>
      <c r="G39" s="33"/>
    </row>
    <row r="40" spans="1:7" ht="15" customHeight="1" x14ac:dyDescent="0.3">
      <c r="B40" s="7"/>
      <c r="C40" s="13" t="s">
        <v>34</v>
      </c>
      <c r="D40" s="14"/>
      <c r="E40" s="9"/>
      <c r="F40" s="32"/>
      <c r="G40" s="33">
        <f t="shared" si="3"/>
        <v>0</v>
      </c>
    </row>
    <row r="41" spans="1:7" ht="15" customHeight="1" x14ac:dyDescent="0.3">
      <c r="B41" s="7">
        <v>43002</v>
      </c>
      <c r="C41" s="8" t="s">
        <v>35</v>
      </c>
      <c r="D41" s="7" t="s">
        <v>25</v>
      </c>
      <c r="E41" s="9">
        <v>140</v>
      </c>
      <c r="F41" s="32"/>
      <c r="G41" s="33">
        <f t="shared" si="3"/>
        <v>0</v>
      </c>
    </row>
    <row r="42" spans="1:7" ht="15" customHeight="1" x14ac:dyDescent="0.3">
      <c r="B42" s="7">
        <v>40501</v>
      </c>
      <c r="C42" s="11" t="s">
        <v>46</v>
      </c>
      <c r="D42" s="7" t="s">
        <v>25</v>
      </c>
      <c r="E42" s="9">
        <v>195</v>
      </c>
      <c r="F42" s="32"/>
      <c r="G42" s="33">
        <f t="shared" si="3"/>
        <v>0</v>
      </c>
    </row>
    <row r="43" spans="1:7" ht="15" customHeight="1" x14ac:dyDescent="0.3">
      <c r="B43" s="7">
        <v>43502</v>
      </c>
      <c r="C43" s="26" t="s">
        <v>61</v>
      </c>
      <c r="D43" s="18" t="s">
        <v>25</v>
      </c>
      <c r="E43" s="9">
        <v>15</v>
      </c>
      <c r="F43" s="32"/>
      <c r="G43" s="33">
        <f t="shared" si="3"/>
        <v>0</v>
      </c>
    </row>
    <row r="44" spans="1:7" ht="15" customHeight="1" x14ac:dyDescent="0.3">
      <c r="B44" s="7"/>
      <c r="C44" s="11"/>
      <c r="D44" s="7"/>
      <c r="E44" s="9"/>
      <c r="F44" s="32"/>
      <c r="G44" s="33"/>
    </row>
    <row r="45" spans="1:7" ht="15" customHeight="1" x14ac:dyDescent="0.3">
      <c r="B45" s="7"/>
      <c r="C45" s="13" t="s">
        <v>47</v>
      </c>
      <c r="D45" s="7"/>
      <c r="E45" s="9"/>
      <c r="F45" s="32"/>
      <c r="G45" s="33">
        <f t="shared" si="3"/>
        <v>0</v>
      </c>
    </row>
    <row r="46" spans="1:7" ht="15" customHeight="1" x14ac:dyDescent="0.3">
      <c r="B46" s="7">
        <v>43002</v>
      </c>
      <c r="C46" s="8" t="s">
        <v>49</v>
      </c>
      <c r="D46" s="7" t="s">
        <v>25</v>
      </c>
      <c r="E46" s="9">
        <v>28</v>
      </c>
      <c r="F46" s="32"/>
      <c r="G46" s="33">
        <f t="shared" si="3"/>
        <v>0</v>
      </c>
    </row>
    <row r="47" spans="1:7" ht="15" customHeight="1" x14ac:dyDescent="0.3">
      <c r="B47" s="7">
        <v>40501</v>
      </c>
      <c r="C47" s="11" t="s">
        <v>50</v>
      </c>
      <c r="D47" s="7" t="s">
        <v>25</v>
      </c>
      <c r="E47" s="9">
        <v>35</v>
      </c>
      <c r="F47" s="32"/>
      <c r="G47" s="33">
        <f t="shared" si="3"/>
        <v>0</v>
      </c>
    </row>
    <row r="48" spans="1:7" ht="15" customHeight="1" x14ac:dyDescent="0.3">
      <c r="B48" s="7"/>
      <c r="C48" s="8"/>
      <c r="D48" s="7"/>
      <c r="E48" s="9"/>
      <c r="F48" s="32"/>
      <c r="G48" s="33"/>
    </row>
    <row r="49" spans="2:7" ht="15" customHeight="1" x14ac:dyDescent="0.3">
      <c r="B49" s="7"/>
      <c r="C49" s="13" t="s">
        <v>48</v>
      </c>
      <c r="D49" s="7"/>
      <c r="E49" s="9"/>
      <c r="F49" s="32"/>
      <c r="G49" s="33">
        <f t="shared" si="3"/>
        <v>0</v>
      </c>
    </row>
    <row r="50" spans="2:7" ht="15" customHeight="1" x14ac:dyDescent="0.3">
      <c r="B50" s="7">
        <v>40511</v>
      </c>
      <c r="C50" s="8" t="s">
        <v>52</v>
      </c>
      <c r="D50" s="7" t="s">
        <v>25</v>
      </c>
      <c r="E50" s="9">
        <v>46</v>
      </c>
      <c r="F50" s="32"/>
      <c r="G50" s="39">
        <f t="shared" si="3"/>
        <v>0</v>
      </c>
    </row>
    <row r="51" spans="2:7" ht="15" customHeight="1" x14ac:dyDescent="0.3">
      <c r="B51" s="55" t="s">
        <v>64</v>
      </c>
      <c r="C51" s="55"/>
      <c r="D51" s="55"/>
      <c r="E51" s="55"/>
      <c r="F51" s="55"/>
      <c r="G51" s="44">
        <f>SUM(G37:G50)</f>
        <v>0</v>
      </c>
    </row>
    <row r="52" spans="2:7" ht="15" customHeight="1" x14ac:dyDescent="0.3">
      <c r="B52" s="36"/>
      <c r="C52" s="37"/>
      <c r="D52" s="36"/>
      <c r="E52" s="38"/>
    </row>
    <row r="53" spans="2:7" ht="15" customHeight="1" x14ac:dyDescent="0.3">
      <c r="B53" s="56" t="s">
        <v>69</v>
      </c>
      <c r="C53" s="56"/>
      <c r="D53" s="56"/>
      <c r="E53" s="56"/>
      <c r="F53" s="56"/>
      <c r="G53" s="56"/>
    </row>
    <row r="54" spans="2:7" ht="18" customHeight="1" x14ac:dyDescent="0.3">
      <c r="B54" s="3" t="s">
        <v>0</v>
      </c>
      <c r="C54" s="4" t="s">
        <v>1</v>
      </c>
      <c r="D54" s="4" t="s">
        <v>2</v>
      </c>
      <c r="E54" s="5" t="s">
        <v>3</v>
      </c>
      <c r="F54" s="30" t="s">
        <v>65</v>
      </c>
      <c r="G54" s="31" t="s">
        <v>62</v>
      </c>
    </row>
    <row r="55" spans="2:7" ht="29.25" customHeight="1" x14ac:dyDescent="0.3">
      <c r="B55" s="7">
        <v>51005</v>
      </c>
      <c r="C55" s="8" t="s">
        <v>60</v>
      </c>
      <c r="D55" s="7" t="s">
        <v>12</v>
      </c>
      <c r="E55" s="27">
        <v>1</v>
      </c>
      <c r="F55" s="32"/>
      <c r="G55" s="39">
        <f t="shared" ref="G55" si="4">F55*E55</f>
        <v>0</v>
      </c>
    </row>
    <row r="56" spans="2:7" ht="15" customHeight="1" x14ac:dyDescent="0.3">
      <c r="B56" s="55" t="s">
        <v>64</v>
      </c>
      <c r="C56" s="55"/>
      <c r="D56" s="55"/>
      <c r="E56" s="55"/>
      <c r="F56" s="55"/>
      <c r="G56" s="44">
        <f>G55</f>
        <v>0</v>
      </c>
    </row>
    <row r="57" spans="2:7" ht="15" customHeight="1" x14ac:dyDescent="0.3">
      <c r="B57" s="36"/>
      <c r="C57" s="37"/>
      <c r="D57" s="36"/>
      <c r="E57" s="45"/>
    </row>
    <row r="58" spans="2:7" ht="15" customHeight="1" x14ac:dyDescent="0.3">
      <c r="B58" s="56" t="s">
        <v>70</v>
      </c>
      <c r="C58" s="56"/>
      <c r="D58" s="56"/>
      <c r="E58" s="56"/>
      <c r="F58" s="56"/>
      <c r="G58" s="56"/>
    </row>
    <row r="59" spans="2:7" ht="18" customHeight="1" x14ac:dyDescent="0.3">
      <c r="B59" s="3" t="s">
        <v>0</v>
      </c>
      <c r="C59" s="4" t="s">
        <v>1</v>
      </c>
      <c r="D59" s="4" t="s">
        <v>2</v>
      </c>
      <c r="E59" s="5" t="s">
        <v>3</v>
      </c>
      <c r="F59" s="30" t="s">
        <v>65</v>
      </c>
      <c r="G59" s="31" t="s">
        <v>62</v>
      </c>
    </row>
    <row r="60" spans="2:7" ht="15" customHeight="1" x14ac:dyDescent="0.3">
      <c r="B60" s="7">
        <v>70107</v>
      </c>
      <c r="C60" s="20" t="s">
        <v>14</v>
      </c>
      <c r="D60" s="7" t="s">
        <v>9</v>
      </c>
      <c r="E60" s="9">
        <v>10</v>
      </c>
      <c r="F60" s="32"/>
      <c r="G60" s="33">
        <f t="shared" ref="G60" si="5">F60*E60</f>
        <v>0</v>
      </c>
    </row>
    <row r="61" spans="2:7" ht="15" customHeight="1" x14ac:dyDescent="0.3">
      <c r="B61" s="7">
        <v>70108</v>
      </c>
      <c r="C61" s="20" t="s">
        <v>16</v>
      </c>
      <c r="D61" s="7" t="s">
        <v>9</v>
      </c>
      <c r="E61" s="9">
        <v>5</v>
      </c>
      <c r="F61" s="32"/>
      <c r="G61" s="33">
        <f t="shared" ref="G61:G66" si="6">F61*E61</f>
        <v>0</v>
      </c>
    </row>
    <row r="62" spans="2:7" ht="15" customHeight="1" x14ac:dyDescent="0.3">
      <c r="B62" s="7">
        <v>70202</v>
      </c>
      <c r="C62" s="8" t="s">
        <v>59</v>
      </c>
      <c r="D62" s="1" t="s">
        <v>25</v>
      </c>
      <c r="E62" s="9">
        <v>19</v>
      </c>
      <c r="F62" s="32"/>
      <c r="G62" s="33">
        <f t="shared" si="6"/>
        <v>0</v>
      </c>
    </row>
    <row r="63" spans="2:7" ht="15" customHeight="1" x14ac:dyDescent="0.3">
      <c r="B63" s="7">
        <v>70415</v>
      </c>
      <c r="C63" s="8" t="s">
        <v>57</v>
      </c>
      <c r="D63" s="7" t="s">
        <v>12</v>
      </c>
      <c r="E63" s="27">
        <v>7.5</v>
      </c>
      <c r="F63" s="32"/>
      <c r="G63" s="33">
        <f t="shared" si="6"/>
        <v>0</v>
      </c>
    </row>
    <row r="64" spans="2:7" ht="15" customHeight="1" x14ac:dyDescent="0.3">
      <c r="B64" s="7">
        <v>70901</v>
      </c>
      <c r="C64" s="8" t="s">
        <v>17</v>
      </c>
      <c r="D64" s="7" t="s">
        <v>5</v>
      </c>
      <c r="E64" s="9">
        <v>1</v>
      </c>
      <c r="F64" s="32"/>
      <c r="G64" s="33">
        <f t="shared" si="6"/>
        <v>0</v>
      </c>
    </row>
    <row r="65" spans="2:7" ht="15" customHeight="1" x14ac:dyDescent="0.3">
      <c r="B65" s="7" t="s">
        <v>11</v>
      </c>
      <c r="C65" s="8" t="s">
        <v>55</v>
      </c>
      <c r="D65" s="7" t="s">
        <v>56</v>
      </c>
      <c r="E65" s="9">
        <v>2</v>
      </c>
      <c r="F65" s="32"/>
      <c r="G65" s="33">
        <f t="shared" si="6"/>
        <v>0</v>
      </c>
    </row>
    <row r="66" spans="2:7" ht="15" customHeight="1" x14ac:dyDescent="0.3">
      <c r="B66" s="7" t="s">
        <v>11</v>
      </c>
      <c r="C66" s="25" t="s">
        <v>58</v>
      </c>
      <c r="D66" s="7" t="s">
        <v>9</v>
      </c>
      <c r="E66" s="25">
        <v>2</v>
      </c>
      <c r="F66" s="32"/>
      <c r="G66" s="39">
        <f t="shared" si="6"/>
        <v>0</v>
      </c>
    </row>
    <row r="67" spans="2:7" ht="15" customHeight="1" x14ac:dyDescent="0.3">
      <c r="B67" s="55" t="s">
        <v>64</v>
      </c>
      <c r="C67" s="55"/>
      <c r="D67" s="55"/>
      <c r="E67" s="55"/>
      <c r="F67" s="55"/>
      <c r="G67" s="44">
        <f>SUM(G60:G66)</f>
        <v>0</v>
      </c>
    </row>
    <row r="68" spans="2:7" ht="15" customHeight="1" x14ac:dyDescent="0.3">
      <c r="B68" s="36"/>
      <c r="C68" s="35"/>
      <c r="D68" s="36"/>
      <c r="E68" s="35"/>
      <c r="F68" s="35"/>
      <c r="G68" s="35"/>
    </row>
    <row r="69" spans="2:7" ht="15" customHeight="1" x14ac:dyDescent="0.3">
      <c r="B69" s="56" t="s">
        <v>71</v>
      </c>
      <c r="C69" s="56"/>
      <c r="D69" s="56"/>
      <c r="E69" s="56"/>
      <c r="F69" s="56"/>
      <c r="G69" s="56"/>
    </row>
    <row r="70" spans="2:7" ht="18" customHeight="1" x14ac:dyDescent="0.3">
      <c r="B70" s="3" t="s">
        <v>0</v>
      </c>
      <c r="C70" s="4" t="s">
        <v>1</v>
      </c>
      <c r="D70" s="4" t="s">
        <v>2</v>
      </c>
      <c r="E70" s="5" t="s">
        <v>3</v>
      </c>
      <c r="F70" s="30" t="s">
        <v>65</v>
      </c>
      <c r="G70" s="31" t="s">
        <v>62</v>
      </c>
    </row>
    <row r="71" spans="2:7" ht="15" customHeight="1" x14ac:dyDescent="0.3">
      <c r="B71" s="6">
        <v>80505</v>
      </c>
      <c r="C71" s="8" t="s">
        <v>54</v>
      </c>
      <c r="D71" s="6" t="s">
        <v>12</v>
      </c>
      <c r="E71" s="19">
        <v>16</v>
      </c>
      <c r="F71" s="25"/>
      <c r="G71" s="33">
        <f t="shared" ref="G71" si="7">F71*E71</f>
        <v>0</v>
      </c>
    </row>
    <row r="72" spans="2:7" ht="15" customHeight="1" x14ac:dyDescent="0.3">
      <c r="B72" s="55" t="s">
        <v>64</v>
      </c>
      <c r="C72" s="55"/>
      <c r="D72" s="55"/>
      <c r="E72" s="55"/>
      <c r="F72" s="55"/>
      <c r="G72" s="49">
        <f>G71</f>
        <v>0</v>
      </c>
    </row>
    <row r="73" spans="2:7" ht="15" customHeight="1" x14ac:dyDescent="0.3">
      <c r="B73" s="47"/>
      <c r="C73" s="37"/>
      <c r="D73" s="47"/>
      <c r="E73" s="48"/>
    </row>
    <row r="74" spans="2:7" ht="15" customHeight="1" x14ac:dyDescent="0.3">
      <c r="B74" s="56" t="s">
        <v>72</v>
      </c>
      <c r="C74" s="56"/>
      <c r="D74" s="56"/>
      <c r="E74" s="56"/>
      <c r="F74" s="56"/>
      <c r="G74" s="56"/>
    </row>
    <row r="75" spans="2:7" ht="18" customHeight="1" x14ac:dyDescent="0.3">
      <c r="B75" s="3" t="s">
        <v>0</v>
      </c>
      <c r="C75" s="4" t="s">
        <v>1</v>
      </c>
      <c r="D75" s="4" t="s">
        <v>2</v>
      </c>
      <c r="E75" s="5" t="s">
        <v>3</v>
      </c>
      <c r="F75" s="30" t="s">
        <v>65</v>
      </c>
      <c r="G75" s="31" t="s">
        <v>62</v>
      </c>
    </row>
    <row r="76" spans="2:7" ht="15" customHeight="1" x14ac:dyDescent="0.3">
      <c r="B76" s="7">
        <v>90201</v>
      </c>
      <c r="C76" s="11" t="s">
        <v>28</v>
      </c>
      <c r="D76" s="7" t="s">
        <v>25</v>
      </c>
      <c r="E76" s="9">
        <v>440</v>
      </c>
      <c r="F76" s="32"/>
      <c r="G76" s="39">
        <f t="shared" ref="G76" si="8">F76*E76</f>
        <v>0</v>
      </c>
    </row>
    <row r="77" spans="2:7" ht="15" customHeight="1" x14ac:dyDescent="0.3">
      <c r="B77" s="55" t="s">
        <v>64</v>
      </c>
      <c r="C77" s="55"/>
      <c r="D77" s="55"/>
      <c r="E77" s="55"/>
      <c r="F77" s="55"/>
      <c r="G77" s="49">
        <f>G76</f>
        <v>0</v>
      </c>
    </row>
    <row r="78" spans="2:7" ht="15" customHeight="1" x14ac:dyDescent="0.3">
      <c r="B78" s="36"/>
      <c r="C78" s="50"/>
      <c r="D78" s="36"/>
      <c r="E78" s="38"/>
    </row>
    <row r="79" spans="2:7" ht="15" customHeight="1" x14ac:dyDescent="0.3">
      <c r="B79" s="54" t="s">
        <v>73</v>
      </c>
      <c r="C79" s="54"/>
      <c r="D79" s="54"/>
      <c r="E79" s="54"/>
      <c r="F79" s="54"/>
      <c r="G79" s="51">
        <f>G11+G22+G33+G51+G56+G67+G72+G77</f>
        <v>0</v>
      </c>
    </row>
    <row r="80" spans="2:7" ht="15" customHeight="1" x14ac:dyDescent="0.3">
      <c r="B80" s="54" t="s">
        <v>74</v>
      </c>
      <c r="C80" s="54"/>
      <c r="D80" s="54"/>
      <c r="E80" s="54"/>
      <c r="F80" s="54"/>
      <c r="G80" s="51">
        <f>G79*0.05</f>
        <v>0</v>
      </c>
    </row>
    <row r="81" spans="2:7" ht="15" customHeight="1" x14ac:dyDescent="0.3">
      <c r="B81" s="52" t="s">
        <v>75</v>
      </c>
      <c r="C81" s="52"/>
      <c r="D81" s="52"/>
      <c r="E81" s="52"/>
      <c r="F81" s="52"/>
      <c r="G81" s="51">
        <f>G80+G79</f>
        <v>0</v>
      </c>
    </row>
    <row r="82" spans="2:7" ht="15" customHeight="1" x14ac:dyDescent="0.3">
      <c r="B82" s="52" t="s">
        <v>76</v>
      </c>
      <c r="C82" s="52"/>
      <c r="D82" s="52"/>
      <c r="E82" s="52"/>
      <c r="F82" s="52"/>
      <c r="G82" s="51">
        <f>G81*0.2</f>
        <v>0</v>
      </c>
    </row>
    <row r="83" spans="2:7" ht="15" customHeight="1" x14ac:dyDescent="0.3">
      <c r="B83" s="52" t="s">
        <v>77</v>
      </c>
      <c r="C83" s="52"/>
      <c r="D83" s="52"/>
      <c r="E83" s="52"/>
      <c r="F83" s="52"/>
      <c r="G83" s="51">
        <f>G82+G81</f>
        <v>0</v>
      </c>
    </row>
    <row r="85" spans="2:7" ht="15" customHeight="1" x14ac:dyDescent="0.3">
      <c r="B85" s="58" t="s">
        <v>15</v>
      </c>
      <c r="C85" s="58"/>
      <c r="D85" s="58"/>
      <c r="E85" s="58"/>
    </row>
    <row r="86" spans="2:7" ht="30" customHeight="1" x14ac:dyDescent="0.3">
      <c r="B86" s="57" t="s">
        <v>18</v>
      </c>
      <c r="C86" s="57"/>
      <c r="D86" s="57"/>
      <c r="E86" s="57"/>
    </row>
    <row r="87" spans="2:7" ht="18.75" customHeight="1" x14ac:dyDescent="0.3">
      <c r="B87" s="57" t="s">
        <v>36</v>
      </c>
      <c r="C87" s="57"/>
      <c r="D87" s="57"/>
      <c r="E87" s="57"/>
    </row>
    <row r="88" spans="2:7" ht="44.25" customHeight="1" x14ac:dyDescent="0.3">
      <c r="B88" s="57" t="s">
        <v>22</v>
      </c>
      <c r="C88" s="57"/>
      <c r="D88" s="57"/>
      <c r="E88" s="57"/>
    </row>
    <row r="89" spans="2:7" ht="20.25" customHeight="1" x14ac:dyDescent="0.3">
      <c r="B89" s="57" t="s">
        <v>23</v>
      </c>
      <c r="C89" s="57"/>
      <c r="D89" s="57"/>
      <c r="E89" s="57"/>
    </row>
    <row r="90" spans="2:7" ht="30" customHeight="1" x14ac:dyDescent="0.3">
      <c r="B90" s="57" t="s">
        <v>24</v>
      </c>
      <c r="C90" s="57"/>
      <c r="D90" s="57"/>
      <c r="E90" s="57"/>
    </row>
    <row r="91" spans="2:7" ht="27.75" customHeight="1" x14ac:dyDescent="0.3">
      <c r="B91" s="57" t="s">
        <v>19</v>
      </c>
      <c r="C91" s="57"/>
      <c r="D91" s="57"/>
      <c r="E91" s="57"/>
    </row>
    <row r="92" spans="2:7" ht="27" customHeight="1" x14ac:dyDescent="0.3">
      <c r="D92" s="12"/>
      <c r="E92" s="12"/>
    </row>
    <row r="93" spans="2:7" ht="29.25" customHeight="1" x14ac:dyDescent="0.3">
      <c r="D93" s="12"/>
      <c r="E93" s="12"/>
    </row>
    <row r="114" spans="4:5" x14ac:dyDescent="0.3">
      <c r="D114" s="12"/>
      <c r="E114" s="12"/>
    </row>
    <row r="115" spans="4:5" x14ac:dyDescent="0.3">
      <c r="D115" s="12"/>
      <c r="E115" s="12"/>
    </row>
    <row r="116" spans="4:5" x14ac:dyDescent="0.3">
      <c r="D116" s="12"/>
      <c r="E116" s="12"/>
    </row>
  </sheetData>
  <mergeCells count="29">
    <mergeCell ref="B33:F33"/>
    <mergeCell ref="B11:F11"/>
    <mergeCell ref="B2:G2"/>
    <mergeCell ref="B13:G13"/>
    <mergeCell ref="B22:F22"/>
    <mergeCell ref="B24:G24"/>
    <mergeCell ref="B91:E91"/>
    <mergeCell ref="B90:E90"/>
    <mergeCell ref="B89:E89"/>
    <mergeCell ref="B85:E85"/>
    <mergeCell ref="B86:E86"/>
    <mergeCell ref="B88:E88"/>
    <mergeCell ref="B87:E87"/>
    <mergeCell ref="B82:F82"/>
    <mergeCell ref="B83:F83"/>
    <mergeCell ref="B1:G1"/>
    <mergeCell ref="B79:F79"/>
    <mergeCell ref="B80:F80"/>
    <mergeCell ref="B81:F81"/>
    <mergeCell ref="B67:F67"/>
    <mergeCell ref="B69:G69"/>
    <mergeCell ref="B72:F72"/>
    <mergeCell ref="B74:G74"/>
    <mergeCell ref="B77:F77"/>
    <mergeCell ref="B35:G35"/>
    <mergeCell ref="B51:F51"/>
    <mergeCell ref="B53:G53"/>
    <mergeCell ref="B56:F56"/>
    <mergeCell ref="B58:G58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8" fitToWidth="3" orientation="landscape" horizontalDpi="1200" verticalDpi="1200" r:id="rId1"/>
  <headerFooter>
    <oddHeader>&amp;L&amp;10P.P. Ehitusjärelevalve OÜ
Varinurme raudteeülesõidukoha kergliiklustee ja ülekäigu ehitamise põhiprojekt
Töö nr PP21006</oddHeader>
    <oddFooter>&amp;L&amp;10&amp;D&amp;R&amp;10&amp;P/&amp;N</oddFooter>
  </headerFooter>
  <rowBreaks count="2" manualBreakCount="2">
    <brk id="34" max="16383" man="1"/>
    <brk id="68" max="16383" man="1"/>
  </rowBreaks>
  <ignoredErrors>
    <ignoredError sqref="G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Koond</vt:lpstr>
      <vt:lpstr>Koond!Prindiala</vt:lpstr>
      <vt:lpstr>Koond!Prinditiitlid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2022-05-12T10:26:14Z</dcterms:modified>
</cp:coreProperties>
</file>